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85"/>
  </bookViews>
  <sheets>
    <sheet name="Vagas - Realização 2018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4" l="1"/>
  <c r="I98" i="4" l="1"/>
  <c r="I99" i="4"/>
  <c r="I103" i="4"/>
  <c r="H96" i="4"/>
  <c r="H105" i="4" s="1"/>
  <c r="H107" i="4" s="1"/>
  <c r="G101" i="4"/>
  <c r="G105" i="4" s="1"/>
  <c r="E105" i="4"/>
  <c r="D96" i="4"/>
  <c r="D105" i="4" s="1"/>
  <c r="D101" i="4"/>
  <c r="N105" i="4" l="1"/>
  <c r="M105" i="4"/>
  <c r="N94" i="4"/>
  <c r="M94" i="4"/>
  <c r="N73" i="4"/>
  <c r="M73" i="4"/>
  <c r="M45" i="4"/>
  <c r="N45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3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3" i="4"/>
  <c r="M92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I68" i="4"/>
  <c r="I61" i="4"/>
  <c r="I26" i="4"/>
  <c r="I27" i="4"/>
  <c r="I28" i="4"/>
  <c r="N53" i="4"/>
  <c r="F45" i="4"/>
  <c r="F26" i="4"/>
  <c r="F27" i="4"/>
  <c r="I40" i="4" l="1"/>
  <c r="I39" i="4"/>
  <c r="F103" i="4"/>
  <c r="F104" i="4"/>
  <c r="I104" i="4"/>
  <c r="L104" i="4"/>
  <c r="M104" i="4"/>
  <c r="N104" i="4"/>
  <c r="F100" i="4"/>
  <c r="F99" i="4"/>
  <c r="F98" i="4"/>
  <c r="F72" i="4"/>
  <c r="F68" i="4"/>
  <c r="F61" i="4"/>
  <c r="M58" i="4"/>
  <c r="M40" i="4"/>
  <c r="F40" i="4"/>
  <c r="M39" i="4"/>
  <c r="F39" i="4"/>
  <c r="G107" i="4"/>
  <c r="J107" i="4"/>
  <c r="M107" i="4" s="1"/>
  <c r="K107" i="4"/>
  <c r="D107" i="4"/>
  <c r="E107" i="4"/>
  <c r="I50" i="4" l="1"/>
  <c r="I51" i="4"/>
  <c r="I52" i="4"/>
  <c r="I53" i="4"/>
  <c r="I54" i="4"/>
  <c r="I55" i="4"/>
  <c r="I56" i="4"/>
  <c r="I57" i="4"/>
  <c r="I58" i="4"/>
  <c r="I59" i="4"/>
  <c r="I60" i="4"/>
  <c r="I62" i="4"/>
  <c r="I63" i="4"/>
  <c r="I64" i="4"/>
  <c r="I65" i="4"/>
  <c r="I66" i="4"/>
  <c r="I67" i="4"/>
  <c r="I69" i="4"/>
  <c r="I70" i="4"/>
  <c r="I71" i="4"/>
  <c r="I73" i="4"/>
  <c r="F53" i="4"/>
  <c r="F54" i="4"/>
  <c r="F37" i="4"/>
  <c r="F38" i="4"/>
  <c r="F41" i="4"/>
  <c r="F105" i="4"/>
  <c r="F73" i="4"/>
  <c r="F94" i="4" l="1"/>
  <c r="M41" i="4"/>
  <c r="N41" i="4"/>
  <c r="N107" i="4" l="1"/>
  <c r="L105" i="4"/>
  <c r="I105" i="4"/>
  <c r="N102" i="4"/>
  <c r="M102" i="4"/>
  <c r="L102" i="4"/>
  <c r="I102" i="4"/>
  <c r="F102" i="4"/>
  <c r="N101" i="4"/>
  <c r="M101" i="4"/>
  <c r="L101" i="4"/>
  <c r="I101" i="4"/>
  <c r="F101" i="4"/>
  <c r="L97" i="4"/>
  <c r="I97" i="4"/>
  <c r="F97" i="4"/>
  <c r="L96" i="4"/>
  <c r="I96" i="4"/>
  <c r="F96" i="4"/>
  <c r="L94" i="4"/>
  <c r="I94" i="4"/>
  <c r="L93" i="4"/>
  <c r="I93" i="4"/>
  <c r="F93" i="4"/>
  <c r="N92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3" i="4"/>
  <c r="L71" i="4"/>
  <c r="F71" i="4"/>
  <c r="L70" i="4"/>
  <c r="F70" i="4"/>
  <c r="L69" i="4"/>
  <c r="F69" i="4"/>
  <c r="L67" i="4"/>
  <c r="F67" i="4"/>
  <c r="L66" i="4"/>
  <c r="F66" i="4"/>
  <c r="L65" i="4"/>
  <c r="F65" i="4"/>
  <c r="L64" i="4"/>
  <c r="F64" i="4"/>
  <c r="L63" i="4"/>
  <c r="F63" i="4"/>
  <c r="L62" i="4"/>
  <c r="F62" i="4"/>
  <c r="L60" i="4"/>
  <c r="F60" i="4"/>
  <c r="L59" i="4"/>
  <c r="F59" i="4"/>
  <c r="L58" i="4"/>
  <c r="F58" i="4"/>
  <c r="M57" i="4"/>
  <c r="L57" i="4"/>
  <c r="F57" i="4"/>
  <c r="M56" i="4"/>
  <c r="L56" i="4"/>
  <c r="F56" i="4"/>
  <c r="M55" i="4"/>
  <c r="L55" i="4"/>
  <c r="F55" i="4"/>
  <c r="M54" i="4"/>
  <c r="L54" i="4"/>
  <c r="M53" i="4"/>
  <c r="L53" i="4"/>
  <c r="N52" i="4"/>
  <c r="M52" i="4"/>
  <c r="L52" i="4"/>
  <c r="F52" i="4"/>
  <c r="N51" i="4"/>
  <c r="M51" i="4"/>
  <c r="L51" i="4"/>
  <c r="F51" i="4"/>
  <c r="N50" i="4"/>
  <c r="M50" i="4"/>
  <c r="L50" i="4"/>
  <c r="F50" i="4"/>
  <c r="N49" i="4"/>
  <c r="M49" i="4"/>
  <c r="L49" i="4"/>
  <c r="I49" i="4"/>
  <c r="F49" i="4"/>
  <c r="N48" i="4"/>
  <c r="M48" i="4"/>
  <c r="L48" i="4"/>
  <c r="I48" i="4"/>
  <c r="F48" i="4"/>
  <c r="N47" i="4"/>
  <c r="M47" i="4"/>
  <c r="L47" i="4"/>
  <c r="I47" i="4"/>
  <c r="F47" i="4"/>
  <c r="L45" i="4"/>
  <c r="I45" i="4"/>
  <c r="N44" i="4"/>
  <c r="M44" i="4"/>
  <c r="L44" i="4"/>
  <c r="I44" i="4"/>
  <c r="F44" i="4"/>
  <c r="N43" i="4"/>
  <c r="M43" i="4"/>
  <c r="L43" i="4"/>
  <c r="I43" i="4"/>
  <c r="F43" i="4"/>
  <c r="L41" i="4"/>
  <c r="I41" i="4"/>
  <c r="M38" i="4"/>
  <c r="L38" i="4"/>
  <c r="I38" i="4"/>
  <c r="M37" i="4"/>
  <c r="L37" i="4"/>
  <c r="I37" i="4"/>
  <c r="M36" i="4"/>
  <c r="L36" i="4"/>
  <c r="I36" i="4"/>
  <c r="F36" i="4"/>
  <c r="M35" i="4"/>
  <c r="L35" i="4"/>
  <c r="I35" i="4"/>
  <c r="F35" i="4"/>
  <c r="M34" i="4"/>
  <c r="L34" i="4"/>
  <c r="I34" i="4"/>
  <c r="F34" i="4"/>
  <c r="M33" i="4"/>
  <c r="L33" i="4"/>
  <c r="I33" i="4"/>
  <c r="F33" i="4"/>
  <c r="M32" i="4"/>
  <c r="L32" i="4"/>
  <c r="I32" i="4"/>
  <c r="F32" i="4"/>
  <c r="M31" i="4"/>
  <c r="L31" i="4"/>
  <c r="I31" i="4"/>
  <c r="F31" i="4"/>
  <c r="L30" i="4"/>
  <c r="I30" i="4"/>
  <c r="F30" i="4"/>
  <c r="L29" i="4"/>
  <c r="I29" i="4"/>
  <c r="F29" i="4"/>
  <c r="L28" i="4"/>
  <c r="F28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M17" i="4"/>
  <c r="L17" i="4"/>
  <c r="I17" i="4"/>
  <c r="F17" i="4"/>
  <c r="M16" i="4"/>
  <c r="L16" i="4"/>
  <c r="I16" i="4"/>
  <c r="F16" i="4"/>
  <c r="M15" i="4"/>
  <c r="L15" i="4"/>
  <c r="I15" i="4"/>
  <c r="F15" i="4"/>
  <c r="M14" i="4"/>
  <c r="L14" i="4"/>
  <c r="I14" i="4"/>
  <c r="F14" i="4"/>
  <c r="M13" i="4"/>
  <c r="L13" i="4"/>
  <c r="I13" i="4"/>
  <c r="F13" i="4"/>
  <c r="M12" i="4"/>
  <c r="L12" i="4"/>
  <c r="I12" i="4"/>
  <c r="F12" i="4"/>
  <c r="M11" i="4"/>
  <c r="L11" i="4"/>
  <c r="I11" i="4"/>
  <c r="F11" i="4"/>
  <c r="M10" i="4"/>
  <c r="L10" i="4"/>
  <c r="I10" i="4"/>
  <c r="F10" i="4"/>
  <c r="N9" i="4"/>
  <c r="M9" i="4"/>
  <c r="L9" i="4"/>
  <c r="I9" i="4"/>
  <c r="F9" i="4"/>
  <c r="N8" i="4"/>
  <c r="M8" i="4"/>
  <c r="L8" i="4"/>
  <c r="I8" i="4"/>
  <c r="F8" i="4"/>
  <c r="N7" i="4"/>
  <c r="M7" i="4"/>
  <c r="L7" i="4"/>
  <c r="I7" i="4"/>
  <c r="F7" i="4"/>
  <c r="N6" i="4"/>
  <c r="M6" i="4"/>
  <c r="L6" i="4"/>
  <c r="I6" i="4"/>
  <c r="F6" i="4"/>
  <c r="L107" i="4" l="1"/>
  <c r="I107" i="4"/>
  <c r="F107" i="4"/>
</calcChain>
</file>

<file path=xl/comments1.xml><?xml version="1.0" encoding="utf-8"?>
<comments xmlns="http://schemas.openxmlformats.org/spreadsheetml/2006/main">
  <authors>
    <author>Emerson Soares Fialho</author>
  </authors>
  <commentList>
    <comment ref="J3" authorId="0">
      <text>
        <r>
          <rPr>
            <sz val="9"/>
            <color indexed="81"/>
            <rFont val="Segoe UI"/>
            <charset val="1"/>
          </rPr>
          <t>Gratuidade instituída pelo Decreto 6.632/2008.</t>
        </r>
      </text>
    </comment>
  </commentList>
</comments>
</file>

<file path=xl/sharedStrings.xml><?xml version="1.0" encoding="utf-8"?>
<sst xmlns="http://schemas.openxmlformats.org/spreadsheetml/2006/main" count="210" uniqueCount="151">
  <si>
    <t>Previstas</t>
  </si>
  <si>
    <t>Realizadas</t>
  </si>
  <si>
    <t>Educação</t>
  </si>
  <si>
    <t>1.1</t>
  </si>
  <si>
    <t>Educação Infantil</t>
  </si>
  <si>
    <t>Ensino Fundamental</t>
  </si>
  <si>
    <t>Ensino Médio</t>
  </si>
  <si>
    <t>1.2</t>
  </si>
  <si>
    <t>1.3</t>
  </si>
  <si>
    <t>1.4</t>
  </si>
  <si>
    <t>Educação de Jovens e Adultos</t>
  </si>
  <si>
    <t>1.5</t>
  </si>
  <si>
    <t>1.5.1</t>
  </si>
  <si>
    <t>1.5.2</t>
  </si>
  <si>
    <t>Educação Complementar</t>
  </si>
  <si>
    <t>Acompanhamento Pedagógico</t>
  </si>
  <si>
    <t>Complementação Curricular</t>
  </si>
  <si>
    <t>Aperfeiçoamento Especializado</t>
  </si>
  <si>
    <t>1.5.3</t>
  </si>
  <si>
    <t>1.6</t>
  </si>
  <si>
    <t>Cursos de Valorização Social</t>
  </si>
  <si>
    <t>1.7</t>
  </si>
  <si>
    <t>Educação em Ciências e Humanidades</t>
  </si>
  <si>
    <t>1.7.1</t>
  </si>
  <si>
    <t>1.7.2</t>
  </si>
  <si>
    <t>Ciências</t>
  </si>
  <si>
    <t>Humanidades</t>
  </si>
  <si>
    <t>1.7.3</t>
  </si>
  <si>
    <t>Meio Ambiente</t>
  </si>
  <si>
    <t>Nível de Realização</t>
  </si>
  <si>
    <t>Total do Programa</t>
  </si>
  <si>
    <t>Saúde</t>
  </si>
  <si>
    <t>2.3</t>
  </si>
  <si>
    <t>Educação em Saúde</t>
  </si>
  <si>
    <t>Cultura</t>
  </si>
  <si>
    <t>3.3</t>
  </si>
  <si>
    <t>Artes Cênicas</t>
  </si>
  <si>
    <t>Circo</t>
  </si>
  <si>
    <t>Dança</t>
  </si>
  <si>
    <t>Teatro</t>
  </si>
  <si>
    <t>3.1</t>
  </si>
  <si>
    <t>3.2</t>
  </si>
  <si>
    <t>Artes Visuais</t>
  </si>
  <si>
    <t>Música</t>
  </si>
  <si>
    <t>3.4</t>
  </si>
  <si>
    <t>Literatura</t>
  </si>
  <si>
    <t>3.5</t>
  </si>
  <si>
    <t>Audiovisual</t>
  </si>
  <si>
    <t>Biblioteca</t>
  </si>
  <si>
    <t>4.1</t>
  </si>
  <si>
    <t>4.3</t>
  </si>
  <si>
    <t>Lazer</t>
  </si>
  <si>
    <t>Desenvolvimento Físico-Espotivo</t>
  </si>
  <si>
    <t>Turismo Social</t>
  </si>
  <si>
    <t>4.1.4</t>
  </si>
  <si>
    <t>Formação Esportiva</t>
  </si>
  <si>
    <t>4.3.1</t>
  </si>
  <si>
    <t>4.3.2</t>
  </si>
  <si>
    <t>Turismo Emissivo</t>
  </si>
  <si>
    <t>Turismo Receptivo</t>
  </si>
  <si>
    <t>Assistência</t>
  </si>
  <si>
    <t>5.1</t>
  </si>
  <si>
    <t>5.3</t>
  </si>
  <si>
    <t>Desenvolvimento Comunitário</t>
  </si>
  <si>
    <t>1.5.1.1</t>
  </si>
  <si>
    <t>Curso</t>
  </si>
  <si>
    <t>1.5.3.2</t>
  </si>
  <si>
    <t>1.5.2.1</t>
  </si>
  <si>
    <t>1.6.0.1</t>
  </si>
  <si>
    <t>1.7.1.1</t>
  </si>
  <si>
    <t>TOTAL</t>
  </si>
  <si>
    <t>PROGRAMA</t>
  </si>
  <si>
    <t>CÓDIGO</t>
  </si>
  <si>
    <t>3.1.1</t>
  </si>
  <si>
    <t>3.1.2</t>
  </si>
  <si>
    <t>3.1.3</t>
  </si>
  <si>
    <t>3.3.0.2</t>
  </si>
  <si>
    <t>3.5.0.1</t>
  </si>
  <si>
    <t>5.1.0.2</t>
  </si>
  <si>
    <t>Trabalho Social com Grupos</t>
  </si>
  <si>
    <t>3.6</t>
  </si>
  <si>
    <t>Esporte Coletivo</t>
  </si>
  <si>
    <t>4.1.4.1</t>
  </si>
  <si>
    <t>4.1.4.2</t>
  </si>
  <si>
    <t>Esporte Individual</t>
  </si>
  <si>
    <t>4.1.4.3</t>
  </si>
  <si>
    <t>4.1.4.4</t>
  </si>
  <si>
    <t>4.1.4.5</t>
  </si>
  <si>
    <t>Esporte radical e na natureza</t>
  </si>
  <si>
    <t>Luta</t>
  </si>
  <si>
    <t>Multipráticas Esportivas</t>
  </si>
  <si>
    <t>Turma de xxxx</t>
  </si>
  <si>
    <t>4.3.1.1</t>
  </si>
  <si>
    <t>Excursão</t>
  </si>
  <si>
    <t>Passeio local</t>
  </si>
  <si>
    <t>4.3.2.3</t>
  </si>
  <si>
    <t>Passseio</t>
  </si>
  <si>
    <t>1.1.0.1</t>
  </si>
  <si>
    <t>1.1.0.2</t>
  </si>
  <si>
    <t>Creche</t>
  </si>
  <si>
    <t>Pré-Escola</t>
  </si>
  <si>
    <t>1.2.0.1</t>
  </si>
  <si>
    <t>Anos iniciais</t>
  </si>
  <si>
    <t>...</t>
  </si>
  <si>
    <t>1.3.0.1</t>
  </si>
  <si>
    <t>Anos letivos</t>
  </si>
  <si>
    <t>1.4.0.1</t>
  </si>
  <si>
    <t>Alfabetização</t>
  </si>
  <si>
    <t>Obs.: Podem ser inseridas linhas para inclusão de mais cursos ou serviços que possuam vagas oferecidas na Gratuidade Regulamentar.</t>
  </si>
  <si>
    <t>Item. 9.1.6 - Acórdão Nº 699/16</t>
  </si>
  <si>
    <t>TOTAL DE VAGAS</t>
  </si>
  <si>
    <t>% Part. Gratuidade (PCG)</t>
  </si>
  <si>
    <t>VAGAS GRATUITAS</t>
  </si>
  <si>
    <t>VAGAS GRATUIDADE PCG</t>
  </si>
  <si>
    <t>Ano: 2018</t>
  </si>
  <si>
    <t>Oficina</t>
  </si>
  <si>
    <t>Seminário</t>
  </si>
  <si>
    <t>Palestra</t>
  </si>
  <si>
    <t>Vivência</t>
  </si>
  <si>
    <t>Sessão Diagnóstica</t>
  </si>
  <si>
    <t>Empréstimo</t>
  </si>
  <si>
    <t>Encontro</t>
  </si>
  <si>
    <t>1.5.3.4</t>
  </si>
  <si>
    <t>1.5.3.5</t>
  </si>
  <si>
    <t>1.5.3.3</t>
  </si>
  <si>
    <t>1.7.3.4</t>
  </si>
  <si>
    <t>1.7.3.5</t>
  </si>
  <si>
    <t>1.7.3.8</t>
  </si>
  <si>
    <t>2.3.0.9</t>
  </si>
  <si>
    <t>3.1.1.8</t>
  </si>
  <si>
    <t>3.1.2.8</t>
  </si>
  <si>
    <t>3.1.2.9</t>
  </si>
  <si>
    <t>3.1.3.8</t>
  </si>
  <si>
    <t>3.1.3.9</t>
  </si>
  <si>
    <t>3.2.07</t>
  </si>
  <si>
    <t>3.2.0.8</t>
  </si>
  <si>
    <t>3.3.0.8</t>
  </si>
  <si>
    <t>3.3.0.9</t>
  </si>
  <si>
    <t>3.4.0.9</t>
  </si>
  <si>
    <t>3.4.0.10</t>
  </si>
  <si>
    <t>3.5.0.8</t>
  </si>
  <si>
    <t>3.5.0.9</t>
  </si>
  <si>
    <t>3.6.0.4</t>
  </si>
  <si>
    <t>3.6.0.3</t>
  </si>
  <si>
    <t>5.1.0.3</t>
  </si>
  <si>
    <t>5.1.0.4</t>
  </si>
  <si>
    <t>5.1.0.5</t>
  </si>
  <si>
    <t>5.3.0.5</t>
  </si>
  <si>
    <t>5.3.0.6</t>
  </si>
  <si>
    <t>5.3.0.7</t>
  </si>
  <si>
    <t>Departamento Regional do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</si>
</sst>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A3A3"/>
        <bgColor indexed="64"/>
      </patternFill>
    </fill>
    <fill>
      <patternFill patternType="solid">
        <fgColor rgb="FF9999FF"/>
        <bgColor indexed="64"/>
      </patternFill>
    </fill>
    <fill>
      <patternFill patternType="lightDown">
        <bgColor theme="2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4" borderId="5" xfId="0" applyFont="1" applyFill="1" applyBorder="1"/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3"/>
    </xf>
    <xf numFmtId="0" fontId="2" fillId="0" borderId="12" xfId="0" applyFont="1" applyBorder="1" applyAlignment="1">
      <alignment horizontal="right"/>
    </xf>
    <xf numFmtId="0" fontId="2" fillId="3" borderId="10" xfId="0" applyFont="1" applyFill="1" applyBorder="1"/>
    <xf numFmtId="0" fontId="2" fillId="2" borderId="6" xfId="0" applyFont="1" applyFill="1" applyBorder="1"/>
    <xf numFmtId="0" fontId="2" fillId="0" borderId="7" xfId="0" applyFont="1" applyBorder="1" applyAlignment="1">
      <alignment horizontal="right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2" fillId="5" borderId="6" xfId="0" applyFont="1" applyFill="1" applyBorder="1"/>
    <xf numFmtId="0" fontId="2" fillId="6" borderId="6" xfId="0" applyFont="1" applyFill="1" applyBorder="1"/>
    <xf numFmtId="0" fontId="0" fillId="7" borderId="14" xfId="0" applyFill="1" applyBorder="1"/>
    <xf numFmtId="0" fontId="0" fillId="7" borderId="18" xfId="0" applyFill="1" applyBorder="1"/>
    <xf numFmtId="9" fontId="0" fillId="7" borderId="21" xfId="1" applyFont="1" applyFill="1" applyBorder="1"/>
    <xf numFmtId="0" fontId="0" fillId="7" borderId="21" xfId="0" applyFill="1" applyBorder="1"/>
    <xf numFmtId="10" fontId="0" fillId="7" borderId="21" xfId="0" applyNumberFormat="1" applyFill="1" applyBorder="1"/>
    <xf numFmtId="9" fontId="2" fillId="0" borderId="3" xfId="1" applyFont="1" applyBorder="1"/>
    <xf numFmtId="0" fontId="2" fillId="0" borderId="15" xfId="0" applyFont="1" applyBorder="1"/>
    <xf numFmtId="0" fontId="2" fillId="0" borderId="19" xfId="0" applyFont="1" applyBorder="1"/>
    <xf numFmtId="10" fontId="2" fillId="0" borderId="22" xfId="1" applyNumberFormat="1" applyFont="1" applyBorder="1"/>
    <xf numFmtId="0" fontId="2" fillId="0" borderId="16" xfId="0" applyFont="1" applyBorder="1"/>
    <xf numFmtId="0" fontId="2" fillId="0" borderId="23" xfId="0" applyFont="1" applyBorder="1"/>
    <xf numFmtId="0" fontId="2" fillId="0" borderId="4" xfId="0" applyFont="1" applyBorder="1"/>
    <xf numFmtId="10" fontId="2" fillId="0" borderId="17" xfId="1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0" fillId="7" borderId="7" xfId="0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10" fontId="2" fillId="0" borderId="17" xfId="1" applyNumberFormat="1" applyFont="1" applyBorder="1" applyAlignment="1">
      <alignment horizontal="center"/>
    </xf>
    <xf numFmtId="10" fontId="2" fillId="0" borderId="20" xfId="1" applyNumberFormat="1" applyFont="1" applyBorder="1" applyAlignment="1">
      <alignment horizontal="center"/>
    </xf>
    <xf numFmtId="9" fontId="2" fillId="0" borderId="20" xfId="1" applyFont="1" applyBorder="1" applyAlignment="1">
      <alignment horizontal="center"/>
    </xf>
    <xf numFmtId="0" fontId="0" fillId="0" borderId="26" xfId="0" applyBorder="1" applyAlignment="1">
      <alignment horizontal="left" indent="3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29" xfId="1" applyNumberFormat="1" applyFont="1" applyBorder="1" applyAlignment="1">
      <alignment horizontal="center"/>
    </xf>
    <xf numFmtId="10" fontId="0" fillId="0" borderId="30" xfId="1" applyNumberFormat="1" applyFont="1" applyBorder="1" applyAlignment="1">
      <alignment horizontal="center"/>
    </xf>
    <xf numFmtId="0" fontId="0" fillId="7" borderId="12" xfId="0" applyFill="1" applyBorder="1" applyAlignment="1">
      <alignment vertical="center"/>
    </xf>
    <xf numFmtId="10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9999FF"/>
      <color rgb="FFF3A3A3"/>
      <color rgb="FFFDD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565439</xdr:colOff>
      <xdr:row>0</xdr:row>
      <xdr:rowOff>647700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8"/>
  <sheetViews>
    <sheetView showGridLines="0" tabSelected="1" topLeftCell="B1" workbookViewId="0">
      <pane ySplit="4" topLeftCell="A5" activePane="bottomLeft" state="frozen"/>
      <selection pane="bottomLeft" activeCell="C50" sqref="C50"/>
    </sheetView>
  </sheetViews>
  <sheetFormatPr defaultRowHeight="15" x14ac:dyDescent="0.25"/>
  <cols>
    <col min="1" max="1" width="3.5703125" customWidth="1"/>
    <col min="2" max="2" width="10.5703125" bestFit="1" customWidth="1"/>
    <col min="3" max="3" width="36.42578125" bestFit="1" customWidth="1"/>
    <col min="4" max="4" width="9" bestFit="1" customWidth="1"/>
    <col min="5" max="6" width="10.28515625" bestFit="1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53" t="s">
        <v>109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2:14" ht="25.9" customHeight="1" thickBot="1" x14ac:dyDescent="0.3">
      <c r="B2" s="35" t="s">
        <v>150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114</v>
      </c>
    </row>
    <row r="3" spans="2:14" ht="30.95" customHeight="1" thickBot="1" x14ac:dyDescent="0.3">
      <c r="B3" s="56" t="s">
        <v>72</v>
      </c>
      <c r="C3" s="56" t="s">
        <v>71</v>
      </c>
      <c r="D3" s="58" t="s">
        <v>110</v>
      </c>
      <c r="E3" s="59"/>
      <c r="F3" s="60"/>
      <c r="G3" s="58" t="s">
        <v>112</v>
      </c>
      <c r="H3" s="59"/>
      <c r="I3" s="60"/>
      <c r="J3" s="58" t="s">
        <v>113</v>
      </c>
      <c r="K3" s="59"/>
      <c r="L3" s="60"/>
      <c r="M3" s="58" t="s">
        <v>111</v>
      </c>
      <c r="N3" s="60"/>
    </row>
    <row r="4" spans="2:14" ht="30.75" thickBot="1" x14ac:dyDescent="0.3">
      <c r="B4" s="57"/>
      <c r="C4" s="57"/>
      <c r="D4" s="31" t="s">
        <v>0</v>
      </c>
      <c r="E4" s="31" t="s">
        <v>1</v>
      </c>
      <c r="F4" s="31" t="s">
        <v>29</v>
      </c>
      <c r="G4" s="31" t="s">
        <v>0</v>
      </c>
      <c r="H4" s="31" t="s">
        <v>1</v>
      </c>
      <c r="I4" s="31" t="s">
        <v>29</v>
      </c>
      <c r="J4" s="31" t="s">
        <v>0</v>
      </c>
      <c r="K4" s="31" t="s">
        <v>1</v>
      </c>
      <c r="L4" s="31" t="s">
        <v>29</v>
      </c>
      <c r="M4" s="31" t="s">
        <v>0</v>
      </c>
      <c r="N4" s="32" t="s">
        <v>1</v>
      </c>
    </row>
    <row r="5" spans="2:14" x14ac:dyDescent="0.25">
      <c r="B5" s="2">
        <v>1</v>
      </c>
      <c r="C5" s="8" t="s">
        <v>2</v>
      </c>
      <c r="D5" s="15"/>
      <c r="E5" s="16"/>
      <c r="F5" s="17"/>
      <c r="G5" s="15"/>
      <c r="H5" s="16"/>
      <c r="I5" s="17"/>
      <c r="J5" s="15"/>
      <c r="K5" s="16"/>
      <c r="L5" s="17"/>
      <c r="M5" s="17"/>
      <c r="N5" s="17"/>
    </row>
    <row r="6" spans="2:14" x14ac:dyDescent="0.25">
      <c r="B6" s="3" t="s">
        <v>3</v>
      </c>
      <c r="C6" s="10" t="s">
        <v>4</v>
      </c>
      <c r="D6" s="38">
        <v>1551</v>
      </c>
      <c r="E6" s="39">
        <v>1607</v>
      </c>
      <c r="F6" s="40">
        <f>IFERROR(E6/D6,"")</f>
        <v>1.0361057382333978</v>
      </c>
      <c r="G6" s="38"/>
      <c r="H6" s="39"/>
      <c r="I6" s="40" t="str">
        <f>IFERROR(H6/G6,"")</f>
        <v/>
      </c>
      <c r="J6" s="38">
        <v>1016</v>
      </c>
      <c r="K6" s="39">
        <v>1080</v>
      </c>
      <c r="L6" s="40">
        <f>IFERROR(K6/J6,"")</f>
        <v>1.0629921259842521</v>
      </c>
      <c r="M6" s="41">
        <f>IFERROR(J6/D6,"")</f>
        <v>0.65506125080593169</v>
      </c>
      <c r="N6" s="41">
        <f>IFERROR(K6/E6,"")</f>
        <v>0.67205973864343493</v>
      </c>
    </row>
    <row r="7" spans="2:14" x14ac:dyDescent="0.25">
      <c r="B7" s="5" t="s">
        <v>97</v>
      </c>
      <c r="C7" s="12" t="s">
        <v>99</v>
      </c>
      <c r="D7" s="38">
        <v>416</v>
      </c>
      <c r="E7" s="39">
        <v>448</v>
      </c>
      <c r="F7" s="40">
        <f t="shared" ref="F7:F41" si="0">IFERROR(E7/D7,"")</f>
        <v>1.0769230769230769</v>
      </c>
      <c r="G7" s="38"/>
      <c r="H7" s="39"/>
      <c r="I7" s="40" t="str">
        <f t="shared" ref="I7:I70" si="1">IFERROR(H7/G7,"")</f>
        <v/>
      </c>
      <c r="J7" s="38">
        <v>214</v>
      </c>
      <c r="K7" s="39">
        <v>281</v>
      </c>
      <c r="L7" s="40">
        <f t="shared" ref="L7:L70" si="2">IFERROR(K7/J7,"")</f>
        <v>1.3130841121495327</v>
      </c>
      <c r="M7" s="41">
        <f t="shared" ref="M7:N41" si="3">IFERROR(J7/D7,"")</f>
        <v>0.51442307692307687</v>
      </c>
      <c r="N7" s="41">
        <f t="shared" si="3"/>
        <v>0.6272321428571429</v>
      </c>
    </row>
    <row r="8" spans="2:14" x14ac:dyDescent="0.25">
      <c r="B8" s="5" t="s">
        <v>98</v>
      </c>
      <c r="C8" s="12" t="s">
        <v>100</v>
      </c>
      <c r="D8" s="38">
        <v>1135</v>
      </c>
      <c r="E8" s="39">
        <v>1159</v>
      </c>
      <c r="F8" s="40">
        <f t="shared" si="0"/>
        <v>1.0211453744493393</v>
      </c>
      <c r="G8" s="38"/>
      <c r="H8" s="39"/>
      <c r="I8" s="40" t="str">
        <f t="shared" si="1"/>
        <v/>
      </c>
      <c r="J8" s="38">
        <v>802</v>
      </c>
      <c r="K8" s="39">
        <v>799</v>
      </c>
      <c r="L8" s="40">
        <f t="shared" si="2"/>
        <v>0.99625935162094759</v>
      </c>
      <c r="M8" s="41">
        <f t="shared" si="3"/>
        <v>0.70660792951541851</v>
      </c>
      <c r="N8" s="41">
        <f t="shared" si="3"/>
        <v>0.68938740293356338</v>
      </c>
    </row>
    <row r="9" spans="2:14" x14ac:dyDescent="0.25">
      <c r="B9" s="3" t="s">
        <v>7</v>
      </c>
      <c r="C9" s="10" t="s">
        <v>5</v>
      </c>
      <c r="D9" s="38"/>
      <c r="E9" s="39"/>
      <c r="F9" s="40" t="str">
        <f t="shared" si="0"/>
        <v/>
      </c>
      <c r="G9" s="38"/>
      <c r="H9" s="39"/>
      <c r="I9" s="40" t="str">
        <f t="shared" si="1"/>
        <v/>
      </c>
      <c r="J9" s="38"/>
      <c r="K9" s="39"/>
      <c r="L9" s="40" t="str">
        <f t="shared" si="2"/>
        <v/>
      </c>
      <c r="M9" s="41" t="str">
        <f t="shared" si="3"/>
        <v/>
      </c>
      <c r="N9" s="41" t="str">
        <f t="shared" si="3"/>
        <v/>
      </c>
    </row>
    <row r="10" spans="2:14" x14ac:dyDescent="0.25">
      <c r="B10" s="5" t="s">
        <v>101</v>
      </c>
      <c r="C10" s="12" t="s">
        <v>102</v>
      </c>
      <c r="D10" s="38"/>
      <c r="E10" s="39"/>
      <c r="F10" s="40" t="str">
        <f t="shared" si="0"/>
        <v/>
      </c>
      <c r="G10" s="38"/>
      <c r="H10" s="39"/>
      <c r="I10" s="40" t="str">
        <f t="shared" si="1"/>
        <v/>
      </c>
      <c r="J10" s="38"/>
      <c r="K10" s="39"/>
      <c r="L10" s="40" t="str">
        <f t="shared" si="2"/>
        <v/>
      </c>
      <c r="M10" s="41" t="str">
        <f t="shared" si="3"/>
        <v/>
      </c>
      <c r="N10" s="41" t="str">
        <f t="shared" si="3"/>
        <v/>
      </c>
    </row>
    <row r="11" spans="2:14" x14ac:dyDescent="0.25">
      <c r="B11" s="5" t="s">
        <v>103</v>
      </c>
      <c r="C11" s="12" t="s">
        <v>103</v>
      </c>
      <c r="D11" s="38"/>
      <c r="E11" s="39"/>
      <c r="F11" s="40" t="str">
        <f t="shared" si="0"/>
        <v/>
      </c>
      <c r="G11" s="38"/>
      <c r="H11" s="39"/>
      <c r="I11" s="40" t="str">
        <f t="shared" si="1"/>
        <v/>
      </c>
      <c r="J11" s="38"/>
      <c r="K11" s="39"/>
      <c r="L11" s="40" t="str">
        <f t="shared" si="2"/>
        <v/>
      </c>
      <c r="M11" s="41" t="str">
        <f t="shared" si="3"/>
        <v/>
      </c>
      <c r="N11" s="41" t="str">
        <f t="shared" si="3"/>
        <v/>
      </c>
    </row>
    <row r="12" spans="2:14" x14ac:dyDescent="0.25">
      <c r="B12" s="3" t="s">
        <v>8</v>
      </c>
      <c r="C12" s="10" t="s">
        <v>6</v>
      </c>
      <c r="D12" s="38"/>
      <c r="E12" s="39"/>
      <c r="F12" s="40" t="str">
        <f t="shared" si="0"/>
        <v/>
      </c>
      <c r="G12" s="38"/>
      <c r="H12" s="39"/>
      <c r="I12" s="40" t="str">
        <f t="shared" si="1"/>
        <v/>
      </c>
      <c r="J12" s="38"/>
      <c r="K12" s="39"/>
      <c r="L12" s="40" t="str">
        <f t="shared" si="2"/>
        <v/>
      </c>
      <c r="M12" s="41" t="str">
        <f t="shared" si="3"/>
        <v/>
      </c>
      <c r="N12" s="41" t="str">
        <f t="shared" si="3"/>
        <v/>
      </c>
    </row>
    <row r="13" spans="2:14" x14ac:dyDescent="0.25">
      <c r="B13" s="5" t="s">
        <v>104</v>
      </c>
      <c r="C13" s="12" t="s">
        <v>105</v>
      </c>
      <c r="D13" s="38"/>
      <c r="E13" s="39"/>
      <c r="F13" s="40" t="str">
        <f t="shared" si="0"/>
        <v/>
      </c>
      <c r="G13" s="38"/>
      <c r="H13" s="39"/>
      <c r="I13" s="40" t="str">
        <f t="shared" si="1"/>
        <v/>
      </c>
      <c r="J13" s="38"/>
      <c r="K13" s="39"/>
      <c r="L13" s="40" t="str">
        <f t="shared" si="2"/>
        <v/>
      </c>
      <c r="M13" s="41" t="str">
        <f t="shared" si="3"/>
        <v/>
      </c>
      <c r="N13" s="41" t="str">
        <f t="shared" si="3"/>
        <v/>
      </c>
    </row>
    <row r="14" spans="2:14" x14ac:dyDescent="0.25">
      <c r="B14" s="5" t="s">
        <v>103</v>
      </c>
      <c r="C14" s="12" t="s">
        <v>103</v>
      </c>
      <c r="D14" s="38"/>
      <c r="E14" s="39"/>
      <c r="F14" s="40" t="str">
        <f t="shared" si="0"/>
        <v/>
      </c>
      <c r="G14" s="38"/>
      <c r="H14" s="39"/>
      <c r="I14" s="40" t="str">
        <f t="shared" si="1"/>
        <v/>
      </c>
      <c r="J14" s="38"/>
      <c r="K14" s="39"/>
      <c r="L14" s="40" t="str">
        <f t="shared" si="2"/>
        <v/>
      </c>
      <c r="M14" s="41" t="str">
        <f t="shared" si="3"/>
        <v/>
      </c>
      <c r="N14" s="41" t="str">
        <f t="shared" si="3"/>
        <v/>
      </c>
    </row>
    <row r="15" spans="2:14" x14ac:dyDescent="0.25">
      <c r="B15" s="3" t="s">
        <v>9</v>
      </c>
      <c r="C15" s="10" t="s">
        <v>10</v>
      </c>
      <c r="D15" s="38"/>
      <c r="E15" s="39"/>
      <c r="F15" s="40" t="str">
        <f t="shared" si="0"/>
        <v/>
      </c>
      <c r="G15" s="38"/>
      <c r="H15" s="39"/>
      <c r="I15" s="40" t="str">
        <f t="shared" si="1"/>
        <v/>
      </c>
      <c r="J15" s="38"/>
      <c r="K15" s="39"/>
      <c r="L15" s="40" t="str">
        <f t="shared" si="2"/>
        <v/>
      </c>
      <c r="M15" s="41" t="str">
        <f t="shared" si="3"/>
        <v/>
      </c>
      <c r="N15" s="41" t="str">
        <f t="shared" si="3"/>
        <v/>
      </c>
    </row>
    <row r="16" spans="2:14" x14ac:dyDescent="0.25">
      <c r="B16" s="5" t="s">
        <v>106</v>
      </c>
      <c r="C16" s="12" t="s">
        <v>107</v>
      </c>
      <c r="D16" s="38"/>
      <c r="E16" s="39"/>
      <c r="F16" s="40" t="str">
        <f t="shared" si="0"/>
        <v/>
      </c>
      <c r="G16" s="38"/>
      <c r="H16" s="39"/>
      <c r="I16" s="40" t="str">
        <f t="shared" si="1"/>
        <v/>
      </c>
      <c r="J16" s="38"/>
      <c r="K16" s="39"/>
      <c r="L16" s="40" t="str">
        <f t="shared" si="2"/>
        <v/>
      </c>
      <c r="M16" s="41" t="str">
        <f t="shared" si="3"/>
        <v/>
      </c>
      <c r="N16" s="41" t="str">
        <f t="shared" si="3"/>
        <v/>
      </c>
    </row>
    <row r="17" spans="2:14" x14ac:dyDescent="0.25">
      <c r="B17" s="5" t="s">
        <v>103</v>
      </c>
      <c r="C17" s="12" t="s">
        <v>103</v>
      </c>
      <c r="D17" s="38"/>
      <c r="E17" s="39"/>
      <c r="F17" s="40" t="str">
        <f t="shared" si="0"/>
        <v/>
      </c>
      <c r="G17" s="38"/>
      <c r="H17" s="39"/>
      <c r="I17" s="40" t="str">
        <f t="shared" si="1"/>
        <v/>
      </c>
      <c r="J17" s="38"/>
      <c r="K17" s="39"/>
      <c r="L17" s="40" t="str">
        <f t="shared" si="2"/>
        <v/>
      </c>
      <c r="M17" s="41" t="str">
        <f t="shared" si="3"/>
        <v/>
      </c>
      <c r="N17" s="41" t="str">
        <f t="shared" si="3"/>
        <v/>
      </c>
    </row>
    <row r="18" spans="2:14" x14ac:dyDescent="0.25">
      <c r="B18" s="3" t="s">
        <v>11</v>
      </c>
      <c r="C18" s="10" t="s">
        <v>14</v>
      </c>
      <c r="D18" s="38">
        <v>11309</v>
      </c>
      <c r="E18" s="39">
        <v>14449</v>
      </c>
      <c r="F18" s="40">
        <f t="shared" si="0"/>
        <v>1.2776549650720666</v>
      </c>
      <c r="G18" s="38">
        <v>170</v>
      </c>
      <c r="H18" s="39"/>
      <c r="I18" s="40">
        <f t="shared" si="1"/>
        <v>0</v>
      </c>
      <c r="J18" s="38"/>
      <c r="K18" s="39"/>
      <c r="L18" s="40" t="str">
        <f t="shared" si="2"/>
        <v/>
      </c>
      <c r="M18" s="41"/>
      <c r="N18" s="41">
        <f t="shared" si="3"/>
        <v>0</v>
      </c>
    </row>
    <row r="19" spans="2:14" x14ac:dyDescent="0.25">
      <c r="B19" s="4" t="s">
        <v>12</v>
      </c>
      <c r="C19" s="11" t="s">
        <v>15</v>
      </c>
      <c r="D19" s="38">
        <v>96</v>
      </c>
      <c r="E19" s="39">
        <v>521</v>
      </c>
      <c r="F19" s="40">
        <f t="shared" si="0"/>
        <v>5.427083333333333</v>
      </c>
      <c r="G19" s="38"/>
      <c r="H19" s="39"/>
      <c r="I19" s="40" t="str">
        <f t="shared" si="1"/>
        <v/>
      </c>
      <c r="J19" s="38"/>
      <c r="K19" s="39"/>
      <c r="L19" s="40" t="str">
        <f t="shared" si="2"/>
        <v/>
      </c>
      <c r="M19" s="41"/>
      <c r="N19" s="41">
        <f t="shared" si="3"/>
        <v>0</v>
      </c>
    </row>
    <row r="20" spans="2:14" x14ac:dyDescent="0.25">
      <c r="B20" s="5" t="s">
        <v>64</v>
      </c>
      <c r="C20" s="12" t="s">
        <v>65</v>
      </c>
      <c r="D20" s="38">
        <v>96</v>
      </c>
      <c r="E20" s="39">
        <v>521</v>
      </c>
      <c r="F20" s="40">
        <f t="shared" si="0"/>
        <v>5.427083333333333</v>
      </c>
      <c r="G20" s="38"/>
      <c r="H20" s="39"/>
      <c r="I20" s="40" t="str">
        <f t="shared" si="1"/>
        <v/>
      </c>
      <c r="J20" s="38"/>
      <c r="K20" s="39"/>
      <c r="L20" s="40" t="str">
        <f t="shared" si="2"/>
        <v/>
      </c>
      <c r="M20" s="41"/>
      <c r="N20" s="41">
        <f t="shared" si="3"/>
        <v>0</v>
      </c>
    </row>
    <row r="21" spans="2:14" x14ac:dyDescent="0.25">
      <c r="B21" s="4" t="s">
        <v>13</v>
      </c>
      <c r="C21" s="11" t="s">
        <v>16</v>
      </c>
      <c r="D21" s="38"/>
      <c r="E21" s="39"/>
      <c r="F21" s="40" t="str">
        <f t="shared" si="0"/>
        <v/>
      </c>
      <c r="G21" s="38"/>
      <c r="H21" s="39"/>
      <c r="I21" s="40" t="str">
        <f t="shared" si="1"/>
        <v/>
      </c>
      <c r="J21" s="38"/>
      <c r="K21" s="39"/>
      <c r="L21" s="40" t="str">
        <f t="shared" si="2"/>
        <v/>
      </c>
      <c r="M21" s="41"/>
      <c r="N21" s="41" t="str">
        <f t="shared" si="3"/>
        <v/>
      </c>
    </row>
    <row r="22" spans="2:14" x14ac:dyDescent="0.25">
      <c r="B22" s="5" t="s">
        <v>67</v>
      </c>
      <c r="C22" s="12" t="s">
        <v>65</v>
      </c>
      <c r="D22" s="38"/>
      <c r="E22" s="39"/>
      <c r="F22" s="40" t="str">
        <f t="shared" si="0"/>
        <v/>
      </c>
      <c r="G22" s="38"/>
      <c r="H22" s="39"/>
      <c r="I22" s="40" t="str">
        <f t="shared" si="1"/>
        <v/>
      </c>
      <c r="J22" s="38"/>
      <c r="K22" s="39"/>
      <c r="L22" s="40" t="str">
        <f t="shared" si="2"/>
        <v/>
      </c>
      <c r="M22" s="41"/>
      <c r="N22" s="41" t="str">
        <f t="shared" si="3"/>
        <v/>
      </c>
    </row>
    <row r="23" spans="2:14" x14ac:dyDescent="0.25">
      <c r="B23" s="5" t="s">
        <v>103</v>
      </c>
      <c r="C23" s="12" t="s">
        <v>103</v>
      </c>
      <c r="D23" s="38"/>
      <c r="E23" s="39"/>
      <c r="F23" s="40" t="str">
        <f t="shared" si="0"/>
        <v/>
      </c>
      <c r="G23" s="38"/>
      <c r="H23" s="39"/>
      <c r="I23" s="40" t="str">
        <f t="shared" si="1"/>
        <v/>
      </c>
      <c r="J23" s="38"/>
      <c r="K23" s="39"/>
      <c r="L23" s="40" t="str">
        <f t="shared" si="2"/>
        <v/>
      </c>
      <c r="M23" s="41"/>
      <c r="N23" s="41" t="str">
        <f t="shared" si="3"/>
        <v/>
      </c>
    </row>
    <row r="24" spans="2:14" x14ac:dyDescent="0.25">
      <c r="B24" s="4" t="s">
        <v>18</v>
      </c>
      <c r="C24" s="11" t="s">
        <v>17</v>
      </c>
      <c r="D24" s="38">
        <v>11213</v>
      </c>
      <c r="E24" s="39">
        <v>13928</v>
      </c>
      <c r="F24" s="40">
        <f t="shared" si="0"/>
        <v>1.2421296709176848</v>
      </c>
      <c r="G24" s="38">
        <v>170</v>
      </c>
      <c r="H24" s="39"/>
      <c r="I24" s="40">
        <f t="shared" si="1"/>
        <v>0</v>
      </c>
      <c r="J24" s="38"/>
      <c r="K24" s="39"/>
      <c r="L24" s="40" t="str">
        <f t="shared" si="2"/>
        <v/>
      </c>
      <c r="M24" s="41"/>
      <c r="N24" s="41">
        <f t="shared" si="3"/>
        <v>0</v>
      </c>
    </row>
    <row r="25" spans="2:14" x14ac:dyDescent="0.25">
      <c r="B25" s="5" t="s">
        <v>66</v>
      </c>
      <c r="C25" s="12" t="s">
        <v>65</v>
      </c>
      <c r="D25" s="38">
        <v>339</v>
      </c>
      <c r="E25" s="39">
        <v>340</v>
      </c>
      <c r="F25" s="40">
        <f t="shared" si="0"/>
        <v>1.0029498525073746</v>
      </c>
      <c r="G25" s="38">
        <v>170</v>
      </c>
      <c r="H25" s="39"/>
      <c r="I25" s="40">
        <f t="shared" si="1"/>
        <v>0</v>
      </c>
      <c r="J25" s="38"/>
      <c r="K25" s="39"/>
      <c r="L25" s="40" t="str">
        <f t="shared" si="2"/>
        <v/>
      </c>
      <c r="M25" s="41"/>
      <c r="N25" s="41">
        <f t="shared" si="3"/>
        <v>0</v>
      </c>
    </row>
    <row r="26" spans="2:14" x14ac:dyDescent="0.25">
      <c r="B26" s="5" t="s">
        <v>124</v>
      </c>
      <c r="C26" s="12" t="s">
        <v>115</v>
      </c>
      <c r="D26" s="38">
        <v>1316</v>
      </c>
      <c r="E26" s="39">
        <v>3529</v>
      </c>
      <c r="F26" s="40">
        <f t="shared" si="0"/>
        <v>2.68161094224924</v>
      </c>
      <c r="G26" s="38"/>
      <c r="H26" s="39"/>
      <c r="I26" s="40" t="str">
        <f t="shared" si="1"/>
        <v/>
      </c>
      <c r="J26" s="38"/>
      <c r="K26" s="39"/>
      <c r="L26" s="40"/>
      <c r="M26" s="41"/>
      <c r="N26" s="41">
        <f t="shared" si="3"/>
        <v>0</v>
      </c>
    </row>
    <row r="27" spans="2:14" x14ac:dyDescent="0.25">
      <c r="B27" s="5" t="s">
        <v>123</v>
      </c>
      <c r="C27" s="12" t="s">
        <v>116</v>
      </c>
      <c r="D27" s="38">
        <v>4800</v>
      </c>
      <c r="E27" s="39">
        <v>4791</v>
      </c>
      <c r="F27" s="40">
        <f t="shared" si="0"/>
        <v>0.99812500000000004</v>
      </c>
      <c r="G27" s="38"/>
      <c r="H27" s="39"/>
      <c r="I27" s="40" t="str">
        <f t="shared" si="1"/>
        <v/>
      </c>
      <c r="J27" s="38"/>
      <c r="K27" s="39"/>
      <c r="L27" s="40"/>
      <c r="M27" s="41"/>
      <c r="N27" s="41">
        <f t="shared" si="3"/>
        <v>0</v>
      </c>
    </row>
    <row r="28" spans="2:14" x14ac:dyDescent="0.25">
      <c r="B28" s="5" t="s">
        <v>122</v>
      </c>
      <c r="C28" s="12" t="s">
        <v>117</v>
      </c>
      <c r="D28" s="38">
        <v>4758</v>
      </c>
      <c r="E28" s="39">
        <v>5268</v>
      </c>
      <c r="F28" s="40">
        <f t="shared" si="0"/>
        <v>1.1071878940731399</v>
      </c>
      <c r="G28" s="38"/>
      <c r="H28" s="39"/>
      <c r="I28" s="40" t="str">
        <f t="shared" si="1"/>
        <v/>
      </c>
      <c r="J28" s="38"/>
      <c r="K28" s="39"/>
      <c r="L28" s="40" t="str">
        <f t="shared" si="2"/>
        <v/>
      </c>
      <c r="M28" s="41"/>
      <c r="N28" s="41">
        <f t="shared" si="3"/>
        <v>0</v>
      </c>
    </row>
    <row r="29" spans="2:14" x14ac:dyDescent="0.25">
      <c r="B29" s="3" t="s">
        <v>19</v>
      </c>
      <c r="C29" s="10" t="s">
        <v>20</v>
      </c>
      <c r="D29" s="38">
        <v>405</v>
      </c>
      <c r="E29" s="39">
        <v>823</v>
      </c>
      <c r="F29" s="40">
        <f t="shared" si="0"/>
        <v>2.0320987654320986</v>
      </c>
      <c r="G29" s="38">
        <v>405</v>
      </c>
      <c r="H29" s="39">
        <v>823</v>
      </c>
      <c r="I29" s="40">
        <f t="shared" si="1"/>
        <v>2.0320987654320986</v>
      </c>
      <c r="J29" s="38"/>
      <c r="K29" s="39"/>
      <c r="L29" s="40" t="str">
        <f t="shared" si="2"/>
        <v/>
      </c>
      <c r="M29" s="41"/>
      <c r="N29" s="41">
        <f t="shared" si="3"/>
        <v>0</v>
      </c>
    </row>
    <row r="30" spans="2:14" x14ac:dyDescent="0.25">
      <c r="B30" s="5" t="s">
        <v>68</v>
      </c>
      <c r="C30" s="12" t="s">
        <v>65</v>
      </c>
      <c r="D30" s="38">
        <v>405</v>
      </c>
      <c r="E30" s="39">
        <v>823</v>
      </c>
      <c r="F30" s="40">
        <f t="shared" si="0"/>
        <v>2.0320987654320986</v>
      </c>
      <c r="G30" s="38">
        <v>405</v>
      </c>
      <c r="H30" s="39">
        <v>823</v>
      </c>
      <c r="I30" s="40">
        <f t="shared" si="1"/>
        <v>2.0320987654320986</v>
      </c>
      <c r="J30" s="38"/>
      <c r="K30" s="39"/>
      <c r="L30" s="40" t="str">
        <f t="shared" si="2"/>
        <v/>
      </c>
      <c r="M30" s="41"/>
      <c r="N30" s="41">
        <f t="shared" si="3"/>
        <v>0</v>
      </c>
    </row>
    <row r="31" spans="2:14" x14ac:dyDescent="0.25">
      <c r="B31" s="3" t="s">
        <v>21</v>
      </c>
      <c r="C31" s="10" t="s">
        <v>22</v>
      </c>
      <c r="D31" s="38">
        <v>2760</v>
      </c>
      <c r="E31" s="39">
        <v>6620</v>
      </c>
      <c r="F31" s="40">
        <f t="shared" si="0"/>
        <v>2.3985507246376812</v>
      </c>
      <c r="G31" s="38">
        <v>1660</v>
      </c>
      <c r="H31" s="39">
        <v>5157</v>
      </c>
      <c r="I31" s="40">
        <f t="shared" si="1"/>
        <v>3.1066265060240963</v>
      </c>
      <c r="J31" s="38"/>
      <c r="K31" s="39"/>
      <c r="L31" s="40" t="str">
        <f t="shared" si="2"/>
        <v/>
      </c>
      <c r="M31" s="41">
        <f t="shared" si="3"/>
        <v>0</v>
      </c>
      <c r="N31" s="41">
        <f t="shared" si="3"/>
        <v>0</v>
      </c>
    </row>
    <row r="32" spans="2:14" x14ac:dyDescent="0.25">
      <c r="B32" s="4" t="s">
        <v>23</v>
      </c>
      <c r="C32" s="11" t="s">
        <v>25</v>
      </c>
      <c r="D32" s="38"/>
      <c r="E32" s="39"/>
      <c r="F32" s="40" t="str">
        <f t="shared" si="0"/>
        <v/>
      </c>
      <c r="G32" s="38"/>
      <c r="H32" s="39"/>
      <c r="I32" s="40" t="str">
        <f t="shared" si="1"/>
        <v/>
      </c>
      <c r="J32" s="38"/>
      <c r="K32" s="39"/>
      <c r="L32" s="40" t="str">
        <f t="shared" si="2"/>
        <v/>
      </c>
      <c r="M32" s="41" t="str">
        <f t="shared" si="3"/>
        <v/>
      </c>
      <c r="N32" s="41" t="str">
        <f t="shared" si="3"/>
        <v/>
      </c>
    </row>
    <row r="33" spans="2:14" x14ac:dyDescent="0.25">
      <c r="B33" s="5" t="s">
        <v>69</v>
      </c>
      <c r="C33" s="12" t="s">
        <v>65</v>
      </c>
      <c r="D33" s="38"/>
      <c r="E33" s="39"/>
      <c r="F33" s="40" t="str">
        <f t="shared" si="0"/>
        <v/>
      </c>
      <c r="G33" s="38"/>
      <c r="H33" s="39"/>
      <c r="I33" s="40" t="str">
        <f t="shared" si="1"/>
        <v/>
      </c>
      <c r="J33" s="38"/>
      <c r="K33" s="39"/>
      <c r="L33" s="40" t="str">
        <f t="shared" si="2"/>
        <v/>
      </c>
      <c r="M33" s="41" t="str">
        <f t="shared" si="3"/>
        <v/>
      </c>
      <c r="N33" s="41" t="str">
        <f t="shared" si="3"/>
        <v/>
      </c>
    </row>
    <row r="34" spans="2:14" x14ac:dyDescent="0.25">
      <c r="B34" s="5" t="s">
        <v>103</v>
      </c>
      <c r="C34" s="12" t="s">
        <v>103</v>
      </c>
      <c r="D34" s="38"/>
      <c r="E34" s="39"/>
      <c r="F34" s="40" t="str">
        <f t="shared" si="0"/>
        <v/>
      </c>
      <c r="G34" s="38"/>
      <c r="H34" s="39"/>
      <c r="I34" s="40" t="str">
        <f t="shared" si="1"/>
        <v/>
      </c>
      <c r="J34" s="38"/>
      <c r="K34" s="39"/>
      <c r="L34" s="40" t="str">
        <f t="shared" si="2"/>
        <v/>
      </c>
      <c r="M34" s="41" t="str">
        <f t="shared" si="3"/>
        <v/>
      </c>
      <c r="N34" s="41" t="str">
        <f t="shared" si="3"/>
        <v/>
      </c>
    </row>
    <row r="35" spans="2:14" x14ac:dyDescent="0.25">
      <c r="B35" s="4" t="s">
        <v>24</v>
      </c>
      <c r="C35" s="11" t="s">
        <v>26</v>
      </c>
      <c r="D35" s="38">
        <v>580</v>
      </c>
      <c r="E35" s="39">
        <v>1469</v>
      </c>
      <c r="F35" s="40">
        <f t="shared" si="0"/>
        <v>2.5327586206896551</v>
      </c>
      <c r="G35" s="38">
        <v>280</v>
      </c>
      <c r="H35" s="39">
        <v>1202</v>
      </c>
      <c r="I35" s="40">
        <f t="shared" si="1"/>
        <v>4.2928571428571427</v>
      </c>
      <c r="J35" s="38"/>
      <c r="K35" s="39"/>
      <c r="L35" s="40" t="str">
        <f t="shared" si="2"/>
        <v/>
      </c>
      <c r="M35" s="41">
        <f t="shared" si="3"/>
        <v>0</v>
      </c>
      <c r="N35" s="41">
        <f t="shared" si="3"/>
        <v>0</v>
      </c>
    </row>
    <row r="36" spans="2:14" x14ac:dyDescent="0.25">
      <c r="B36" s="5"/>
      <c r="C36" s="12" t="s">
        <v>117</v>
      </c>
      <c r="D36" s="38">
        <v>580</v>
      </c>
      <c r="E36" s="39">
        <v>1469</v>
      </c>
      <c r="F36" s="40">
        <f t="shared" si="0"/>
        <v>2.5327586206896551</v>
      </c>
      <c r="G36" s="38">
        <v>280</v>
      </c>
      <c r="H36" s="39">
        <v>1202</v>
      </c>
      <c r="I36" s="40">
        <f t="shared" si="1"/>
        <v>4.2928571428571427</v>
      </c>
      <c r="J36" s="38"/>
      <c r="K36" s="39"/>
      <c r="L36" s="40" t="str">
        <f t="shared" si="2"/>
        <v/>
      </c>
      <c r="M36" s="41">
        <f t="shared" si="3"/>
        <v>0</v>
      </c>
      <c r="N36" s="41">
        <f t="shared" si="3"/>
        <v>0</v>
      </c>
    </row>
    <row r="37" spans="2:14" x14ac:dyDescent="0.25">
      <c r="B37" s="4" t="s">
        <v>27</v>
      </c>
      <c r="C37" s="11" t="s">
        <v>28</v>
      </c>
      <c r="D37" s="38">
        <v>2180</v>
      </c>
      <c r="E37" s="39">
        <v>5151</v>
      </c>
      <c r="F37" s="40">
        <f t="shared" si="0"/>
        <v>2.3628440366972479</v>
      </c>
      <c r="G37" s="38">
        <v>1380</v>
      </c>
      <c r="H37" s="39">
        <v>3955</v>
      </c>
      <c r="I37" s="40">
        <f t="shared" si="1"/>
        <v>2.8659420289855073</v>
      </c>
      <c r="J37" s="38"/>
      <c r="K37" s="39"/>
      <c r="L37" s="40" t="str">
        <f t="shared" si="2"/>
        <v/>
      </c>
      <c r="M37" s="41">
        <f t="shared" si="3"/>
        <v>0</v>
      </c>
      <c r="N37" s="41">
        <f t="shared" si="3"/>
        <v>0</v>
      </c>
    </row>
    <row r="38" spans="2:14" x14ac:dyDescent="0.25">
      <c r="B38" s="52" t="s">
        <v>125</v>
      </c>
      <c r="C38" s="12" t="s">
        <v>115</v>
      </c>
      <c r="D38" s="38">
        <v>1030</v>
      </c>
      <c r="E38" s="39">
        <v>2060</v>
      </c>
      <c r="F38" s="40">
        <f t="shared" si="0"/>
        <v>2</v>
      </c>
      <c r="G38" s="38">
        <v>705</v>
      </c>
      <c r="H38" s="39">
        <v>1462</v>
      </c>
      <c r="I38" s="40">
        <f t="shared" si="1"/>
        <v>2.0737588652482271</v>
      </c>
      <c r="J38" s="38"/>
      <c r="K38" s="39"/>
      <c r="L38" s="40" t="str">
        <f t="shared" si="2"/>
        <v/>
      </c>
      <c r="M38" s="41">
        <f t="shared" si="3"/>
        <v>0</v>
      </c>
      <c r="N38" s="41">
        <f t="shared" si="3"/>
        <v>0</v>
      </c>
    </row>
    <row r="39" spans="2:14" x14ac:dyDescent="0.25">
      <c r="B39" s="52" t="s">
        <v>126</v>
      </c>
      <c r="C39" s="12" t="s">
        <v>117</v>
      </c>
      <c r="D39" s="38">
        <v>300</v>
      </c>
      <c r="E39" s="39">
        <v>973</v>
      </c>
      <c r="F39" s="40">
        <f t="shared" si="0"/>
        <v>3.2433333333333332</v>
      </c>
      <c r="G39" s="38">
        <v>100</v>
      </c>
      <c r="H39" s="39">
        <v>973</v>
      </c>
      <c r="I39" s="40">
        <f t="shared" si="1"/>
        <v>9.73</v>
      </c>
      <c r="J39" s="38"/>
      <c r="K39" s="39"/>
      <c r="L39" s="40"/>
      <c r="M39" s="41">
        <f t="shared" si="3"/>
        <v>0</v>
      </c>
      <c r="N39" s="41">
        <f t="shared" si="3"/>
        <v>0</v>
      </c>
    </row>
    <row r="40" spans="2:14" x14ac:dyDescent="0.25">
      <c r="B40" s="52" t="s">
        <v>127</v>
      </c>
      <c r="C40" s="12" t="s">
        <v>118</v>
      </c>
      <c r="D40" s="38">
        <v>850</v>
      </c>
      <c r="E40" s="39">
        <v>2118</v>
      </c>
      <c r="F40" s="40">
        <f t="shared" si="0"/>
        <v>2.4917647058823529</v>
      </c>
      <c r="G40" s="38">
        <v>575</v>
      </c>
      <c r="H40" s="39">
        <v>1520</v>
      </c>
      <c r="I40" s="40">
        <f t="shared" si="1"/>
        <v>2.6434782608695651</v>
      </c>
      <c r="J40" s="38"/>
      <c r="K40" s="39"/>
      <c r="L40" s="40"/>
      <c r="M40" s="41">
        <f t="shared" si="3"/>
        <v>0</v>
      </c>
      <c r="N40" s="41">
        <f t="shared" si="3"/>
        <v>0</v>
      </c>
    </row>
    <row r="41" spans="2:14" ht="15.75" thickBot="1" x14ac:dyDescent="0.3">
      <c r="B41" s="30"/>
      <c r="C41" s="9" t="s">
        <v>30</v>
      </c>
      <c r="D41" s="21">
        <v>16025</v>
      </c>
      <c r="E41" s="22">
        <v>23499</v>
      </c>
      <c r="F41" s="43">
        <f t="shared" si="0"/>
        <v>1.4663962558502339</v>
      </c>
      <c r="G41" s="21">
        <v>2235</v>
      </c>
      <c r="H41" s="22">
        <v>5980</v>
      </c>
      <c r="I41" s="23">
        <f t="shared" si="1"/>
        <v>2.6756152125279642</v>
      </c>
      <c r="J41" s="21">
        <v>1016</v>
      </c>
      <c r="K41" s="22">
        <v>1080</v>
      </c>
      <c r="L41" s="23">
        <f t="shared" si="2"/>
        <v>1.0629921259842521</v>
      </c>
      <c r="M41" s="44">
        <f t="shared" si="3"/>
        <v>6.3400936037441499E-2</v>
      </c>
      <c r="N41" s="44">
        <f t="shared" si="3"/>
        <v>4.5959402527767139E-2</v>
      </c>
    </row>
    <row r="42" spans="2:14" x14ac:dyDescent="0.25">
      <c r="B42" s="2">
        <v>2</v>
      </c>
      <c r="C42" s="7" t="s">
        <v>31</v>
      </c>
      <c r="D42" s="15"/>
      <c r="E42" s="16"/>
      <c r="F42" s="19"/>
      <c r="G42" s="15"/>
      <c r="H42" s="16"/>
      <c r="I42" s="19"/>
      <c r="J42" s="15"/>
      <c r="K42" s="16"/>
      <c r="L42" s="19"/>
      <c r="M42" s="18"/>
      <c r="N42" s="17"/>
    </row>
    <row r="43" spans="2:14" x14ac:dyDescent="0.25">
      <c r="B43" s="3" t="s">
        <v>32</v>
      </c>
      <c r="C43" s="10" t="s">
        <v>33</v>
      </c>
      <c r="D43" s="38">
        <v>18777</v>
      </c>
      <c r="E43" s="39"/>
      <c r="F43" s="40">
        <f t="shared" ref="F43:F45" si="4">IFERROR(E43/D43,"")</f>
        <v>0</v>
      </c>
      <c r="G43" s="38"/>
      <c r="H43" s="39"/>
      <c r="I43" s="40" t="str">
        <f t="shared" si="1"/>
        <v/>
      </c>
      <c r="J43" s="38"/>
      <c r="K43" s="39"/>
      <c r="L43" s="40" t="str">
        <f t="shared" si="2"/>
        <v/>
      </c>
      <c r="M43" s="41">
        <f t="shared" ref="M43:N45" si="5">IFERROR(J43/D43,"")</f>
        <v>0</v>
      </c>
      <c r="N43" s="41" t="str">
        <f t="shared" si="5"/>
        <v/>
      </c>
    </row>
    <row r="44" spans="2:14" x14ac:dyDescent="0.25">
      <c r="B44" s="5" t="s">
        <v>128</v>
      </c>
      <c r="C44" s="12" t="s">
        <v>119</v>
      </c>
      <c r="D44" s="38">
        <v>18777</v>
      </c>
      <c r="E44" s="39"/>
      <c r="F44" s="40">
        <f t="shared" si="4"/>
        <v>0</v>
      </c>
      <c r="G44" s="38"/>
      <c r="H44" s="39"/>
      <c r="I44" s="40" t="str">
        <f t="shared" si="1"/>
        <v/>
      </c>
      <c r="J44" s="38"/>
      <c r="K44" s="39"/>
      <c r="L44" s="40" t="str">
        <f t="shared" si="2"/>
        <v/>
      </c>
      <c r="M44" s="41">
        <f t="shared" si="5"/>
        <v>0</v>
      </c>
      <c r="N44" s="41" t="str">
        <f t="shared" si="5"/>
        <v/>
      </c>
    </row>
    <row r="45" spans="2:14" ht="15.75" thickBot="1" x14ac:dyDescent="0.3">
      <c r="B45" s="30"/>
      <c r="C45" s="6" t="s">
        <v>30</v>
      </c>
      <c r="D45" s="25">
        <v>18777</v>
      </c>
      <c r="E45" s="22"/>
      <c r="F45" s="23">
        <f t="shared" si="4"/>
        <v>0</v>
      </c>
      <c r="G45" s="25"/>
      <c r="H45" s="22"/>
      <c r="I45" s="23" t="str">
        <f t="shared" si="1"/>
        <v/>
      </c>
      <c r="J45" s="25"/>
      <c r="K45" s="22"/>
      <c r="L45" s="23" t="str">
        <f t="shared" si="2"/>
        <v/>
      </c>
      <c r="M45" s="44">
        <f t="shared" si="5"/>
        <v>0</v>
      </c>
      <c r="N45" s="44" t="str">
        <f t="shared" si="5"/>
        <v/>
      </c>
    </row>
    <row r="46" spans="2:14" x14ac:dyDescent="0.25">
      <c r="B46" s="2">
        <v>3</v>
      </c>
      <c r="C46" s="13" t="s">
        <v>34</v>
      </c>
      <c r="D46" s="15"/>
      <c r="E46" s="16"/>
      <c r="F46" s="19"/>
      <c r="G46" s="15"/>
      <c r="H46" s="16"/>
      <c r="I46" s="19"/>
      <c r="J46" s="15"/>
      <c r="K46" s="16"/>
      <c r="L46" s="19"/>
      <c r="M46" s="18"/>
      <c r="N46" s="17"/>
    </row>
    <row r="47" spans="2:14" x14ac:dyDescent="0.25">
      <c r="B47" s="3" t="s">
        <v>40</v>
      </c>
      <c r="C47" s="10" t="s">
        <v>36</v>
      </c>
      <c r="D47" s="38">
        <v>5005</v>
      </c>
      <c r="E47" s="39">
        <v>9274</v>
      </c>
      <c r="F47" s="40">
        <f t="shared" ref="F47:F73" si="6">IFERROR(E47/D47,"")</f>
        <v>1.8529470529470529</v>
      </c>
      <c r="G47" s="38"/>
      <c r="H47" s="39"/>
      <c r="I47" s="40" t="str">
        <f t="shared" si="1"/>
        <v/>
      </c>
      <c r="J47" s="38"/>
      <c r="K47" s="39"/>
      <c r="L47" s="40" t="str">
        <f t="shared" si="2"/>
        <v/>
      </c>
      <c r="M47" s="41">
        <f t="shared" ref="M47:N71" si="7">IFERROR(J47/D47,"")</f>
        <v>0</v>
      </c>
      <c r="N47" s="41">
        <f t="shared" si="7"/>
        <v>0</v>
      </c>
    </row>
    <row r="48" spans="2:14" x14ac:dyDescent="0.25">
      <c r="B48" s="4" t="s">
        <v>73</v>
      </c>
      <c r="C48" s="11" t="s">
        <v>37</v>
      </c>
      <c r="D48" s="38">
        <v>915</v>
      </c>
      <c r="E48" s="39">
        <v>1066</v>
      </c>
      <c r="F48" s="40">
        <f t="shared" si="6"/>
        <v>1.1650273224043717</v>
      </c>
      <c r="G48" s="38"/>
      <c r="H48" s="39"/>
      <c r="I48" s="40" t="str">
        <f t="shared" si="1"/>
        <v/>
      </c>
      <c r="J48" s="38"/>
      <c r="K48" s="39"/>
      <c r="L48" s="40" t="str">
        <f t="shared" si="2"/>
        <v/>
      </c>
      <c r="M48" s="41">
        <f t="shared" si="7"/>
        <v>0</v>
      </c>
      <c r="N48" s="41">
        <f t="shared" si="7"/>
        <v>0</v>
      </c>
    </row>
    <row r="49" spans="2:14" x14ac:dyDescent="0.25">
      <c r="B49" s="4" t="s">
        <v>129</v>
      </c>
      <c r="C49" s="12" t="s">
        <v>115</v>
      </c>
      <c r="D49" s="38">
        <v>915</v>
      </c>
      <c r="E49" s="39">
        <v>1066</v>
      </c>
      <c r="F49" s="40">
        <f t="shared" si="6"/>
        <v>1.1650273224043717</v>
      </c>
      <c r="G49" s="38"/>
      <c r="H49" s="39"/>
      <c r="I49" s="40" t="str">
        <f t="shared" si="1"/>
        <v/>
      </c>
      <c r="J49" s="38"/>
      <c r="K49" s="39"/>
      <c r="L49" s="40" t="str">
        <f t="shared" si="2"/>
        <v/>
      </c>
      <c r="M49" s="41">
        <f t="shared" si="7"/>
        <v>0</v>
      </c>
      <c r="N49" s="41">
        <f t="shared" si="7"/>
        <v>0</v>
      </c>
    </row>
    <row r="50" spans="2:14" x14ac:dyDescent="0.25">
      <c r="B50" s="4" t="s">
        <v>74</v>
      </c>
      <c r="C50" s="11" t="s">
        <v>38</v>
      </c>
      <c r="D50" s="38">
        <v>1900</v>
      </c>
      <c r="E50" s="39">
        <v>3211</v>
      </c>
      <c r="F50" s="40">
        <f t="shared" si="6"/>
        <v>1.69</v>
      </c>
      <c r="G50" s="38"/>
      <c r="H50" s="39"/>
      <c r="I50" s="40" t="str">
        <f t="shared" si="1"/>
        <v/>
      </c>
      <c r="J50" s="38"/>
      <c r="K50" s="39"/>
      <c r="L50" s="40" t="str">
        <f t="shared" si="2"/>
        <v/>
      </c>
      <c r="M50" s="41">
        <f t="shared" si="7"/>
        <v>0</v>
      </c>
      <c r="N50" s="41">
        <f t="shared" si="7"/>
        <v>0</v>
      </c>
    </row>
    <row r="51" spans="2:14" x14ac:dyDescent="0.25">
      <c r="B51" s="4" t="s">
        <v>130</v>
      </c>
      <c r="C51" s="12" t="s">
        <v>115</v>
      </c>
      <c r="D51" s="38">
        <v>1750</v>
      </c>
      <c r="E51" s="39">
        <v>3022</v>
      </c>
      <c r="F51" s="40">
        <f t="shared" si="6"/>
        <v>1.7268571428571429</v>
      </c>
      <c r="G51" s="38"/>
      <c r="H51" s="39"/>
      <c r="I51" s="40" t="str">
        <f t="shared" si="1"/>
        <v/>
      </c>
      <c r="J51" s="38"/>
      <c r="K51" s="39"/>
      <c r="L51" s="40" t="str">
        <f t="shared" si="2"/>
        <v/>
      </c>
      <c r="M51" s="41">
        <f t="shared" si="7"/>
        <v>0</v>
      </c>
      <c r="N51" s="41">
        <f t="shared" si="7"/>
        <v>0</v>
      </c>
    </row>
    <row r="52" spans="2:14" x14ac:dyDescent="0.25">
      <c r="B52" s="4" t="s">
        <v>131</v>
      </c>
      <c r="C52" s="12" t="s">
        <v>117</v>
      </c>
      <c r="D52" s="38">
        <v>150</v>
      </c>
      <c r="E52" s="39">
        <v>189</v>
      </c>
      <c r="F52" s="40">
        <f t="shared" si="6"/>
        <v>1.26</v>
      </c>
      <c r="G52" s="38"/>
      <c r="H52" s="39"/>
      <c r="I52" s="40" t="str">
        <f t="shared" si="1"/>
        <v/>
      </c>
      <c r="J52" s="38"/>
      <c r="K52" s="39"/>
      <c r="L52" s="40" t="str">
        <f t="shared" si="2"/>
        <v/>
      </c>
      <c r="M52" s="41">
        <f t="shared" si="7"/>
        <v>0</v>
      </c>
      <c r="N52" s="41">
        <f t="shared" si="7"/>
        <v>0</v>
      </c>
    </row>
    <row r="53" spans="2:14" x14ac:dyDescent="0.25">
      <c r="B53" s="4" t="s">
        <v>75</v>
      </c>
      <c r="C53" s="11" t="s">
        <v>39</v>
      </c>
      <c r="D53" s="38">
        <v>2190</v>
      </c>
      <c r="E53" s="39">
        <v>4997</v>
      </c>
      <c r="F53" s="40">
        <f t="shared" si="6"/>
        <v>2.2817351598173516</v>
      </c>
      <c r="G53" s="38"/>
      <c r="H53" s="39"/>
      <c r="I53" s="40" t="str">
        <f t="shared" si="1"/>
        <v/>
      </c>
      <c r="J53" s="38"/>
      <c r="K53" s="39"/>
      <c r="L53" s="40" t="str">
        <f t="shared" si="2"/>
        <v/>
      </c>
      <c r="M53" s="41">
        <f t="shared" si="7"/>
        <v>0</v>
      </c>
      <c r="N53" s="41">
        <f t="shared" si="7"/>
        <v>0</v>
      </c>
    </row>
    <row r="54" spans="2:14" x14ac:dyDescent="0.25">
      <c r="B54" s="4" t="s">
        <v>132</v>
      </c>
      <c r="C54" s="12" t="s">
        <v>115</v>
      </c>
      <c r="D54" s="38">
        <v>1955</v>
      </c>
      <c r="E54" s="39">
        <v>2618</v>
      </c>
      <c r="F54" s="40">
        <f t="shared" si="6"/>
        <v>1.3391304347826087</v>
      </c>
      <c r="G54" s="38"/>
      <c r="H54" s="39"/>
      <c r="I54" s="40" t="str">
        <f t="shared" si="1"/>
        <v/>
      </c>
      <c r="J54" s="38"/>
      <c r="K54" s="39"/>
      <c r="L54" s="40" t="str">
        <f t="shared" si="2"/>
        <v/>
      </c>
      <c r="M54" s="41">
        <f t="shared" si="7"/>
        <v>0</v>
      </c>
      <c r="N54" s="41">
        <f t="shared" si="7"/>
        <v>0</v>
      </c>
    </row>
    <row r="55" spans="2:14" x14ac:dyDescent="0.25">
      <c r="B55" s="4" t="s">
        <v>133</v>
      </c>
      <c r="C55" s="12" t="s">
        <v>117</v>
      </c>
      <c r="D55" s="38">
        <v>235</v>
      </c>
      <c r="E55" s="39">
        <v>2379</v>
      </c>
      <c r="F55" s="40">
        <f t="shared" si="6"/>
        <v>10.12340425531915</v>
      </c>
      <c r="G55" s="38"/>
      <c r="H55" s="39"/>
      <c r="I55" s="40" t="str">
        <f t="shared" si="1"/>
        <v/>
      </c>
      <c r="J55" s="38"/>
      <c r="K55" s="39"/>
      <c r="L55" s="40" t="str">
        <f t="shared" si="2"/>
        <v/>
      </c>
      <c r="M55" s="41">
        <f t="shared" si="7"/>
        <v>0</v>
      </c>
      <c r="N55" s="41">
        <f t="shared" si="7"/>
        <v>0</v>
      </c>
    </row>
    <row r="56" spans="2:14" x14ac:dyDescent="0.25">
      <c r="B56" s="3" t="s">
        <v>41</v>
      </c>
      <c r="C56" s="10" t="s">
        <v>42</v>
      </c>
      <c r="D56" s="38">
        <v>2133</v>
      </c>
      <c r="E56" s="39">
        <v>2620</v>
      </c>
      <c r="F56" s="40">
        <f t="shared" si="6"/>
        <v>1.2283169245194561</v>
      </c>
      <c r="G56" s="38"/>
      <c r="H56" s="39"/>
      <c r="I56" s="40" t="str">
        <f t="shared" si="1"/>
        <v/>
      </c>
      <c r="J56" s="38"/>
      <c r="K56" s="39"/>
      <c r="L56" s="40" t="str">
        <f t="shared" si="2"/>
        <v/>
      </c>
      <c r="M56" s="41">
        <f t="shared" si="7"/>
        <v>0</v>
      </c>
      <c r="N56" s="41">
        <f t="shared" si="7"/>
        <v>0</v>
      </c>
    </row>
    <row r="57" spans="2:14" x14ac:dyDescent="0.25">
      <c r="B57" s="3" t="s">
        <v>134</v>
      </c>
      <c r="C57" s="12" t="s">
        <v>115</v>
      </c>
      <c r="D57" s="38">
        <v>893</v>
      </c>
      <c r="E57" s="39">
        <v>1629</v>
      </c>
      <c r="F57" s="40">
        <f t="shared" si="6"/>
        <v>1.8241881298992162</v>
      </c>
      <c r="G57" s="38"/>
      <c r="H57" s="39"/>
      <c r="I57" s="40" t="str">
        <f t="shared" si="1"/>
        <v/>
      </c>
      <c r="J57" s="38"/>
      <c r="K57" s="39"/>
      <c r="L57" s="40" t="str">
        <f t="shared" si="2"/>
        <v/>
      </c>
      <c r="M57" s="41">
        <f t="shared" si="7"/>
        <v>0</v>
      </c>
      <c r="N57" s="41">
        <f t="shared" si="7"/>
        <v>0</v>
      </c>
    </row>
    <row r="58" spans="2:14" x14ac:dyDescent="0.25">
      <c r="B58" s="3" t="s">
        <v>135</v>
      </c>
      <c r="C58" s="12" t="s">
        <v>117</v>
      </c>
      <c r="D58" s="38">
        <v>1240</v>
      </c>
      <c r="E58" s="39">
        <v>991</v>
      </c>
      <c r="F58" s="40">
        <f t="shared" si="6"/>
        <v>0.79919354838709677</v>
      </c>
      <c r="G58" s="38"/>
      <c r="H58" s="39"/>
      <c r="I58" s="40" t="str">
        <f t="shared" si="1"/>
        <v/>
      </c>
      <c r="J58" s="38"/>
      <c r="K58" s="39"/>
      <c r="L58" s="40" t="str">
        <f t="shared" si="2"/>
        <v/>
      </c>
      <c r="M58" s="41">
        <f t="shared" si="7"/>
        <v>0</v>
      </c>
      <c r="N58" s="41">
        <f t="shared" si="7"/>
        <v>0</v>
      </c>
    </row>
    <row r="59" spans="2:14" x14ac:dyDescent="0.25">
      <c r="B59" s="3" t="s">
        <v>35</v>
      </c>
      <c r="C59" s="10" t="s">
        <v>43</v>
      </c>
      <c r="D59" s="38">
        <v>3018</v>
      </c>
      <c r="E59" s="39">
        <v>9783</v>
      </c>
      <c r="F59" s="40">
        <f t="shared" si="6"/>
        <v>3.2415506958250497</v>
      </c>
      <c r="G59" s="38"/>
      <c r="H59" s="39"/>
      <c r="I59" s="40" t="str">
        <f t="shared" si="1"/>
        <v/>
      </c>
      <c r="J59" s="38"/>
      <c r="K59" s="39"/>
      <c r="L59" s="40" t="str">
        <f t="shared" si="2"/>
        <v/>
      </c>
      <c r="M59" s="41">
        <f t="shared" si="7"/>
        <v>0</v>
      </c>
      <c r="N59" s="41">
        <f t="shared" si="7"/>
        <v>0</v>
      </c>
    </row>
    <row r="60" spans="2:14" x14ac:dyDescent="0.25">
      <c r="B60" s="5" t="s">
        <v>76</v>
      </c>
      <c r="C60" s="12" t="s">
        <v>65</v>
      </c>
      <c r="D60" s="38">
        <v>290</v>
      </c>
      <c r="E60" s="39">
        <v>362</v>
      </c>
      <c r="F60" s="40">
        <f t="shared" si="6"/>
        <v>1.2482758620689656</v>
      </c>
      <c r="G60" s="38"/>
      <c r="H60" s="39"/>
      <c r="I60" s="40" t="str">
        <f t="shared" si="1"/>
        <v/>
      </c>
      <c r="J60" s="38"/>
      <c r="K60" s="39"/>
      <c r="L60" s="40" t="str">
        <f t="shared" si="2"/>
        <v/>
      </c>
      <c r="M60" s="41">
        <f t="shared" si="7"/>
        <v>0</v>
      </c>
      <c r="N60" s="41">
        <f t="shared" si="7"/>
        <v>0</v>
      </c>
    </row>
    <row r="61" spans="2:14" x14ac:dyDescent="0.25">
      <c r="B61" s="5" t="s">
        <v>136</v>
      </c>
      <c r="C61" s="12" t="s">
        <v>115</v>
      </c>
      <c r="D61" s="38">
        <v>2458</v>
      </c>
      <c r="E61" s="39">
        <v>6369</v>
      </c>
      <c r="F61" s="40">
        <f t="shared" si="6"/>
        <v>2.5911310008136699</v>
      </c>
      <c r="G61" s="38"/>
      <c r="H61" s="39"/>
      <c r="I61" s="40" t="str">
        <f t="shared" si="1"/>
        <v/>
      </c>
      <c r="J61" s="38"/>
      <c r="K61" s="39"/>
      <c r="L61" s="40"/>
      <c r="M61" s="41">
        <f t="shared" si="7"/>
        <v>0</v>
      </c>
      <c r="N61" s="41">
        <f t="shared" si="7"/>
        <v>0</v>
      </c>
    </row>
    <row r="62" spans="2:14" x14ac:dyDescent="0.25">
      <c r="B62" s="5" t="s">
        <v>137</v>
      </c>
      <c r="C62" s="12" t="s">
        <v>117</v>
      </c>
      <c r="D62" s="38">
        <v>270</v>
      </c>
      <c r="E62" s="39">
        <v>3052</v>
      </c>
      <c r="F62" s="40">
        <f t="shared" si="6"/>
        <v>11.303703703703704</v>
      </c>
      <c r="G62" s="38"/>
      <c r="H62" s="39"/>
      <c r="I62" s="40" t="str">
        <f t="shared" si="1"/>
        <v/>
      </c>
      <c r="J62" s="38"/>
      <c r="K62" s="39"/>
      <c r="L62" s="40" t="str">
        <f t="shared" si="2"/>
        <v/>
      </c>
      <c r="M62" s="41">
        <f t="shared" si="7"/>
        <v>0</v>
      </c>
      <c r="N62" s="41">
        <f t="shared" si="7"/>
        <v>0</v>
      </c>
    </row>
    <row r="63" spans="2:14" x14ac:dyDescent="0.25">
      <c r="B63" s="3" t="s">
        <v>44</v>
      </c>
      <c r="C63" s="10" t="s">
        <v>45</v>
      </c>
      <c r="D63" s="38">
        <v>129390</v>
      </c>
      <c r="E63" s="39">
        <v>151358</v>
      </c>
      <c r="F63" s="40">
        <f t="shared" si="6"/>
        <v>1.1697812813973258</v>
      </c>
      <c r="G63" s="38"/>
      <c r="H63" s="39"/>
      <c r="I63" s="40" t="str">
        <f t="shared" si="1"/>
        <v/>
      </c>
      <c r="J63" s="38"/>
      <c r="K63" s="39"/>
      <c r="L63" s="40" t="str">
        <f t="shared" si="2"/>
        <v/>
      </c>
      <c r="M63" s="41">
        <f t="shared" si="7"/>
        <v>0</v>
      </c>
      <c r="N63" s="41">
        <f t="shared" si="7"/>
        <v>0</v>
      </c>
    </row>
    <row r="64" spans="2:14" x14ac:dyDescent="0.25">
      <c r="B64" s="3" t="s">
        <v>138</v>
      </c>
      <c r="C64" s="12" t="s">
        <v>115</v>
      </c>
      <c r="D64" s="38">
        <v>1325</v>
      </c>
      <c r="E64" s="39">
        <v>3573</v>
      </c>
      <c r="F64" s="40">
        <f t="shared" si="6"/>
        <v>2.6966037735849056</v>
      </c>
      <c r="G64" s="38"/>
      <c r="H64" s="39"/>
      <c r="I64" s="40" t="str">
        <f t="shared" si="1"/>
        <v/>
      </c>
      <c r="J64" s="38"/>
      <c r="K64" s="39"/>
      <c r="L64" s="40" t="str">
        <f t="shared" si="2"/>
        <v/>
      </c>
      <c r="M64" s="41">
        <f t="shared" si="7"/>
        <v>0</v>
      </c>
      <c r="N64" s="41">
        <f t="shared" si="7"/>
        <v>0</v>
      </c>
    </row>
    <row r="65" spans="2:14" x14ac:dyDescent="0.25">
      <c r="B65" s="3" t="s">
        <v>139</v>
      </c>
      <c r="C65" s="12" t="s">
        <v>117</v>
      </c>
      <c r="D65" s="38">
        <v>128065</v>
      </c>
      <c r="E65" s="39">
        <v>147785</v>
      </c>
      <c r="F65" s="40">
        <f t="shared" si="6"/>
        <v>1.1539843048451959</v>
      </c>
      <c r="G65" s="38"/>
      <c r="H65" s="39"/>
      <c r="I65" s="40" t="str">
        <f t="shared" si="1"/>
        <v/>
      </c>
      <c r="J65" s="38"/>
      <c r="K65" s="39"/>
      <c r="L65" s="40" t="str">
        <f t="shared" si="2"/>
        <v/>
      </c>
      <c r="M65" s="41">
        <f t="shared" si="7"/>
        <v>0</v>
      </c>
      <c r="N65" s="41">
        <f t="shared" si="7"/>
        <v>0</v>
      </c>
    </row>
    <row r="66" spans="2:14" x14ac:dyDescent="0.25">
      <c r="B66" s="3" t="s">
        <v>46</v>
      </c>
      <c r="C66" s="10" t="s">
        <v>47</v>
      </c>
      <c r="D66" s="38">
        <v>627</v>
      </c>
      <c r="E66" s="39">
        <v>2536</v>
      </c>
      <c r="F66" s="40">
        <f t="shared" si="6"/>
        <v>4.0446570972886766</v>
      </c>
      <c r="G66" s="38"/>
      <c r="H66" s="39"/>
      <c r="I66" s="40" t="str">
        <f t="shared" si="1"/>
        <v/>
      </c>
      <c r="J66" s="38"/>
      <c r="K66" s="39"/>
      <c r="L66" s="40" t="str">
        <f t="shared" si="2"/>
        <v/>
      </c>
      <c r="M66" s="41">
        <f t="shared" si="7"/>
        <v>0</v>
      </c>
      <c r="N66" s="41">
        <f t="shared" si="7"/>
        <v>0</v>
      </c>
    </row>
    <row r="67" spans="2:14" x14ac:dyDescent="0.25">
      <c r="B67" s="5" t="s">
        <v>77</v>
      </c>
      <c r="C67" s="12" t="s">
        <v>65</v>
      </c>
      <c r="D67" s="38">
        <v>132</v>
      </c>
      <c r="E67" s="39">
        <v>324</v>
      </c>
      <c r="F67" s="40">
        <f t="shared" si="6"/>
        <v>2.4545454545454546</v>
      </c>
      <c r="G67" s="38"/>
      <c r="H67" s="39"/>
      <c r="I67" s="40" t="str">
        <f t="shared" si="1"/>
        <v/>
      </c>
      <c r="J67" s="38"/>
      <c r="K67" s="39"/>
      <c r="L67" s="40" t="str">
        <f t="shared" si="2"/>
        <v/>
      </c>
      <c r="M67" s="41">
        <f t="shared" si="7"/>
        <v>0</v>
      </c>
      <c r="N67" s="41">
        <f t="shared" si="7"/>
        <v>0</v>
      </c>
    </row>
    <row r="68" spans="2:14" x14ac:dyDescent="0.25">
      <c r="B68" s="5" t="s">
        <v>140</v>
      </c>
      <c r="C68" s="12" t="s">
        <v>115</v>
      </c>
      <c r="D68" s="38">
        <v>295</v>
      </c>
      <c r="E68" s="39">
        <v>728</v>
      </c>
      <c r="F68" s="40">
        <f t="shared" si="6"/>
        <v>2.4677966101694917</v>
      </c>
      <c r="G68" s="38"/>
      <c r="H68" s="39"/>
      <c r="I68" s="40" t="str">
        <f t="shared" si="1"/>
        <v/>
      </c>
      <c r="J68" s="38"/>
      <c r="K68" s="39"/>
      <c r="L68" s="40"/>
      <c r="M68" s="41">
        <f t="shared" si="7"/>
        <v>0</v>
      </c>
      <c r="N68" s="41">
        <f t="shared" si="7"/>
        <v>0</v>
      </c>
    </row>
    <row r="69" spans="2:14" x14ac:dyDescent="0.25">
      <c r="B69" s="5" t="s">
        <v>141</v>
      </c>
      <c r="C69" s="12" t="s">
        <v>117</v>
      </c>
      <c r="D69" s="38">
        <v>200</v>
      </c>
      <c r="E69" s="39">
        <v>1484</v>
      </c>
      <c r="F69" s="40">
        <f t="shared" si="6"/>
        <v>7.42</v>
      </c>
      <c r="G69" s="38"/>
      <c r="H69" s="39"/>
      <c r="I69" s="40" t="str">
        <f t="shared" si="1"/>
        <v/>
      </c>
      <c r="J69" s="38"/>
      <c r="K69" s="39"/>
      <c r="L69" s="40" t="str">
        <f t="shared" si="2"/>
        <v/>
      </c>
      <c r="M69" s="41">
        <f t="shared" si="7"/>
        <v>0</v>
      </c>
      <c r="N69" s="41">
        <f t="shared" si="7"/>
        <v>0</v>
      </c>
    </row>
    <row r="70" spans="2:14" x14ac:dyDescent="0.25">
      <c r="B70" s="3" t="s">
        <v>80</v>
      </c>
      <c r="C70" s="10" t="s">
        <v>48</v>
      </c>
      <c r="D70" s="38">
        <v>16785</v>
      </c>
      <c r="E70" s="39">
        <v>19465</v>
      </c>
      <c r="F70" s="40">
        <f t="shared" si="6"/>
        <v>1.1596663687816502</v>
      </c>
      <c r="G70" s="38"/>
      <c r="H70" s="39"/>
      <c r="I70" s="40" t="str">
        <f t="shared" si="1"/>
        <v/>
      </c>
      <c r="J70" s="38"/>
      <c r="K70" s="39"/>
      <c r="L70" s="40" t="str">
        <f t="shared" si="2"/>
        <v/>
      </c>
      <c r="M70" s="41">
        <f t="shared" si="7"/>
        <v>0</v>
      </c>
      <c r="N70" s="41">
        <f t="shared" si="7"/>
        <v>0</v>
      </c>
    </row>
    <row r="71" spans="2:14" x14ac:dyDescent="0.25">
      <c r="B71" s="3" t="s">
        <v>142</v>
      </c>
      <c r="C71" s="12" t="s">
        <v>115</v>
      </c>
      <c r="D71" s="38">
        <v>720</v>
      </c>
      <c r="E71" s="39">
        <v>749</v>
      </c>
      <c r="F71" s="40">
        <f t="shared" si="6"/>
        <v>1.0402777777777779</v>
      </c>
      <c r="G71" s="38"/>
      <c r="H71" s="39"/>
      <c r="I71" s="40" t="str">
        <f t="shared" ref="I71:I73" si="8">IFERROR(H71/G71,"")</f>
        <v/>
      </c>
      <c r="J71" s="38"/>
      <c r="K71" s="39"/>
      <c r="L71" s="40" t="str">
        <f t="shared" ref="L71:L105" si="9">IFERROR(K71/J71,"")</f>
        <v/>
      </c>
      <c r="M71" s="41">
        <f t="shared" si="7"/>
        <v>0</v>
      </c>
      <c r="N71" s="41">
        <f t="shared" si="7"/>
        <v>0</v>
      </c>
    </row>
    <row r="72" spans="2:14" x14ac:dyDescent="0.25">
      <c r="B72" s="3" t="s">
        <v>143</v>
      </c>
      <c r="C72" s="45" t="s">
        <v>120</v>
      </c>
      <c r="D72" s="46">
        <v>16065</v>
      </c>
      <c r="E72" s="47">
        <v>18716</v>
      </c>
      <c r="F72" s="49">
        <f t="shared" si="6"/>
        <v>1.1650171179582944</v>
      </c>
      <c r="G72" s="46"/>
      <c r="H72" s="47"/>
      <c r="I72" s="49"/>
      <c r="J72" s="46"/>
      <c r="K72" s="47"/>
      <c r="L72" s="48"/>
      <c r="M72" s="41">
        <f t="shared" ref="M72:M73" si="10">IFERROR(J72/D72,"")</f>
        <v>0</v>
      </c>
      <c r="N72" s="41">
        <f t="shared" ref="N72:N73" si="11">IFERROR(K72/E72,"")</f>
        <v>0</v>
      </c>
    </row>
    <row r="73" spans="2:14" ht="15.75" thickBot="1" x14ac:dyDescent="0.3">
      <c r="B73" s="50"/>
      <c r="C73" s="6" t="s">
        <v>30</v>
      </c>
      <c r="D73" s="21">
        <v>156958</v>
      </c>
      <c r="E73" s="24">
        <v>195036</v>
      </c>
      <c r="F73" s="42">
        <f t="shared" si="6"/>
        <v>1.2425999311917837</v>
      </c>
      <c r="G73" s="21"/>
      <c r="H73" s="24"/>
      <c r="I73" s="51" t="str">
        <f t="shared" si="8"/>
        <v/>
      </c>
      <c r="J73" s="21"/>
      <c r="K73" s="24"/>
      <c r="L73" s="27" t="str">
        <f t="shared" si="9"/>
        <v/>
      </c>
      <c r="M73" s="44">
        <f t="shared" si="10"/>
        <v>0</v>
      </c>
      <c r="N73" s="44">
        <f t="shared" si="11"/>
        <v>0</v>
      </c>
    </row>
    <row r="74" spans="2:14" x14ac:dyDescent="0.25">
      <c r="B74" s="2">
        <v>4</v>
      </c>
      <c r="C74" s="1" t="s">
        <v>51</v>
      </c>
      <c r="D74" s="15"/>
      <c r="E74" s="16"/>
      <c r="F74" s="19"/>
      <c r="G74" s="15"/>
      <c r="H74" s="16"/>
      <c r="I74" s="19"/>
      <c r="J74" s="15"/>
      <c r="K74" s="16"/>
      <c r="L74" s="19"/>
      <c r="M74" s="18"/>
      <c r="N74" s="17"/>
    </row>
    <row r="75" spans="2:14" x14ac:dyDescent="0.25">
      <c r="B75" s="3" t="s">
        <v>49</v>
      </c>
      <c r="C75" s="10" t="s">
        <v>52</v>
      </c>
      <c r="D75" s="38">
        <v>9692</v>
      </c>
      <c r="E75" s="39">
        <v>13131</v>
      </c>
      <c r="F75" s="40">
        <f t="shared" ref="F75:F94" si="12">IFERROR(E75/D75,"")</f>
        <v>1.3548287247214197</v>
      </c>
      <c r="G75" s="38">
        <v>4841</v>
      </c>
      <c r="H75" s="39">
        <v>4105</v>
      </c>
      <c r="I75" s="40">
        <f t="shared" ref="I75:I105" si="13">IFERROR(H75/G75,"")</f>
        <v>0.84796529642635821</v>
      </c>
      <c r="J75" s="38"/>
      <c r="K75" s="39"/>
      <c r="L75" s="40" t="str">
        <f t="shared" si="9"/>
        <v/>
      </c>
      <c r="M75" s="41">
        <f t="shared" ref="M75:N91" si="14">IFERROR(J75/D75,"")</f>
        <v>0</v>
      </c>
      <c r="N75" s="41">
        <f t="shared" si="14"/>
        <v>0</v>
      </c>
    </row>
    <row r="76" spans="2:14" x14ac:dyDescent="0.25">
      <c r="B76" s="4" t="s">
        <v>54</v>
      </c>
      <c r="C76" s="11" t="s">
        <v>55</v>
      </c>
      <c r="D76" s="38">
        <v>9692</v>
      </c>
      <c r="E76" s="39">
        <v>13131</v>
      </c>
      <c r="F76" s="40">
        <f t="shared" si="12"/>
        <v>1.3548287247214197</v>
      </c>
      <c r="G76" s="38">
        <v>4841</v>
      </c>
      <c r="H76" s="39">
        <v>4105</v>
      </c>
      <c r="I76" s="40">
        <f t="shared" si="13"/>
        <v>0.84796529642635821</v>
      </c>
      <c r="J76" s="38"/>
      <c r="K76" s="39"/>
      <c r="L76" s="40" t="str">
        <f t="shared" si="9"/>
        <v/>
      </c>
      <c r="M76" s="41">
        <f t="shared" si="14"/>
        <v>0</v>
      </c>
      <c r="N76" s="41">
        <f t="shared" si="14"/>
        <v>0</v>
      </c>
    </row>
    <row r="77" spans="2:14" x14ac:dyDescent="0.25">
      <c r="B77" s="5" t="s">
        <v>82</v>
      </c>
      <c r="C77" s="12" t="s">
        <v>81</v>
      </c>
      <c r="D77" s="38">
        <v>6411</v>
      </c>
      <c r="E77" s="39">
        <v>9937</v>
      </c>
      <c r="F77" s="40">
        <f t="shared" si="12"/>
        <v>1.5499922009046951</v>
      </c>
      <c r="G77" s="38">
        <v>3161</v>
      </c>
      <c r="H77" s="39">
        <v>4080</v>
      </c>
      <c r="I77" s="40">
        <f t="shared" si="13"/>
        <v>1.2907307813982918</v>
      </c>
      <c r="J77" s="38"/>
      <c r="K77" s="39"/>
      <c r="L77" s="40" t="str">
        <f t="shared" si="9"/>
        <v/>
      </c>
      <c r="M77" s="41">
        <f t="shared" si="14"/>
        <v>0</v>
      </c>
      <c r="N77" s="41">
        <f t="shared" si="14"/>
        <v>0</v>
      </c>
    </row>
    <row r="78" spans="2:14" x14ac:dyDescent="0.25">
      <c r="B78" s="5" t="s">
        <v>83</v>
      </c>
      <c r="C78" s="12" t="s">
        <v>84</v>
      </c>
      <c r="D78" s="38">
        <v>3281</v>
      </c>
      <c r="E78" s="39">
        <v>3194</v>
      </c>
      <c r="F78" s="40">
        <f t="shared" si="12"/>
        <v>0.97348369399573298</v>
      </c>
      <c r="G78" s="38">
        <v>1680</v>
      </c>
      <c r="H78" s="39">
        <v>25</v>
      </c>
      <c r="I78" s="40">
        <f t="shared" si="13"/>
        <v>1.488095238095238E-2</v>
      </c>
      <c r="J78" s="38"/>
      <c r="K78" s="39"/>
      <c r="L78" s="40" t="str">
        <f t="shared" si="9"/>
        <v/>
      </c>
      <c r="M78" s="41">
        <f t="shared" si="14"/>
        <v>0</v>
      </c>
      <c r="N78" s="41">
        <f t="shared" si="14"/>
        <v>0</v>
      </c>
    </row>
    <row r="79" spans="2:14" x14ac:dyDescent="0.25">
      <c r="B79" s="5" t="s">
        <v>85</v>
      </c>
      <c r="C79" s="12" t="s">
        <v>88</v>
      </c>
      <c r="D79" s="38"/>
      <c r="E79" s="39"/>
      <c r="F79" s="40" t="str">
        <f t="shared" si="12"/>
        <v/>
      </c>
      <c r="G79" s="38"/>
      <c r="H79" s="39"/>
      <c r="I79" s="40" t="str">
        <f t="shared" si="13"/>
        <v/>
      </c>
      <c r="J79" s="38"/>
      <c r="K79" s="39"/>
      <c r="L79" s="40" t="str">
        <f t="shared" si="9"/>
        <v/>
      </c>
      <c r="M79" s="41" t="str">
        <f t="shared" si="14"/>
        <v/>
      </c>
      <c r="N79" s="41" t="str">
        <f t="shared" si="14"/>
        <v/>
      </c>
    </row>
    <row r="80" spans="2:14" x14ac:dyDescent="0.25">
      <c r="B80" s="4"/>
      <c r="C80" s="12" t="s">
        <v>91</v>
      </c>
      <c r="D80" s="38"/>
      <c r="E80" s="39"/>
      <c r="F80" s="40" t="str">
        <f t="shared" si="12"/>
        <v/>
      </c>
      <c r="G80" s="38"/>
      <c r="H80" s="39"/>
      <c r="I80" s="40" t="str">
        <f t="shared" si="13"/>
        <v/>
      </c>
      <c r="J80" s="38"/>
      <c r="K80" s="39"/>
      <c r="L80" s="40" t="str">
        <f t="shared" si="9"/>
        <v/>
      </c>
      <c r="M80" s="41" t="str">
        <f t="shared" si="14"/>
        <v/>
      </c>
      <c r="N80" s="41" t="str">
        <f t="shared" si="14"/>
        <v/>
      </c>
    </row>
    <row r="81" spans="2:14" x14ac:dyDescent="0.25">
      <c r="B81" s="5" t="s">
        <v>103</v>
      </c>
      <c r="C81" s="12" t="s">
        <v>103</v>
      </c>
      <c r="D81" s="38"/>
      <c r="E81" s="39"/>
      <c r="F81" s="40" t="str">
        <f t="shared" si="12"/>
        <v/>
      </c>
      <c r="G81" s="38"/>
      <c r="H81" s="39"/>
      <c r="I81" s="40" t="str">
        <f t="shared" si="13"/>
        <v/>
      </c>
      <c r="J81" s="38"/>
      <c r="K81" s="39"/>
      <c r="L81" s="40" t="str">
        <f t="shared" si="9"/>
        <v/>
      </c>
      <c r="M81" s="41" t="str">
        <f t="shared" si="14"/>
        <v/>
      </c>
      <c r="N81" s="41" t="str">
        <f t="shared" si="14"/>
        <v/>
      </c>
    </row>
    <row r="82" spans="2:14" x14ac:dyDescent="0.25">
      <c r="B82" s="5" t="s">
        <v>86</v>
      </c>
      <c r="C82" s="12" t="s">
        <v>89</v>
      </c>
      <c r="D82" s="38"/>
      <c r="E82" s="39"/>
      <c r="F82" s="40" t="str">
        <f t="shared" si="12"/>
        <v/>
      </c>
      <c r="G82" s="38"/>
      <c r="H82" s="39"/>
      <c r="I82" s="40" t="str">
        <f t="shared" si="13"/>
        <v/>
      </c>
      <c r="J82" s="38"/>
      <c r="K82" s="39"/>
      <c r="L82" s="40" t="str">
        <f t="shared" si="9"/>
        <v/>
      </c>
      <c r="M82" s="41" t="str">
        <f t="shared" si="14"/>
        <v/>
      </c>
      <c r="N82" s="41" t="str">
        <f t="shared" si="14"/>
        <v/>
      </c>
    </row>
    <row r="83" spans="2:14" x14ac:dyDescent="0.25">
      <c r="B83" s="4"/>
      <c r="C83" s="12" t="s">
        <v>91</v>
      </c>
      <c r="D83" s="38"/>
      <c r="E83" s="39"/>
      <c r="F83" s="40" t="str">
        <f t="shared" si="12"/>
        <v/>
      </c>
      <c r="G83" s="38"/>
      <c r="H83" s="39"/>
      <c r="I83" s="40" t="str">
        <f t="shared" si="13"/>
        <v/>
      </c>
      <c r="J83" s="38"/>
      <c r="K83" s="39"/>
      <c r="L83" s="40" t="str">
        <f t="shared" si="9"/>
        <v/>
      </c>
      <c r="M83" s="41" t="str">
        <f t="shared" si="14"/>
        <v/>
      </c>
      <c r="N83" s="41" t="str">
        <f t="shared" si="14"/>
        <v/>
      </c>
    </row>
    <row r="84" spans="2:14" x14ac:dyDescent="0.25">
      <c r="B84" s="5" t="s">
        <v>103</v>
      </c>
      <c r="C84" s="12" t="s">
        <v>103</v>
      </c>
      <c r="D84" s="38"/>
      <c r="E84" s="39"/>
      <c r="F84" s="40" t="str">
        <f t="shared" si="12"/>
        <v/>
      </c>
      <c r="G84" s="38"/>
      <c r="H84" s="39"/>
      <c r="I84" s="40" t="str">
        <f t="shared" si="13"/>
        <v/>
      </c>
      <c r="J84" s="38"/>
      <c r="K84" s="39"/>
      <c r="L84" s="40" t="str">
        <f t="shared" si="9"/>
        <v/>
      </c>
      <c r="M84" s="41" t="str">
        <f t="shared" si="14"/>
        <v/>
      </c>
      <c r="N84" s="41" t="str">
        <f t="shared" si="14"/>
        <v/>
      </c>
    </row>
    <row r="85" spans="2:14" x14ac:dyDescent="0.25">
      <c r="B85" s="5" t="s">
        <v>87</v>
      </c>
      <c r="C85" s="12" t="s">
        <v>90</v>
      </c>
      <c r="D85" s="38"/>
      <c r="E85" s="39"/>
      <c r="F85" s="40" t="str">
        <f t="shared" si="12"/>
        <v/>
      </c>
      <c r="G85" s="38"/>
      <c r="H85" s="39"/>
      <c r="I85" s="40" t="str">
        <f t="shared" si="13"/>
        <v/>
      </c>
      <c r="J85" s="38"/>
      <c r="K85" s="39"/>
      <c r="L85" s="40" t="str">
        <f t="shared" si="9"/>
        <v/>
      </c>
      <c r="M85" s="41" t="str">
        <f t="shared" si="14"/>
        <v/>
      </c>
      <c r="N85" s="41" t="str">
        <f t="shared" si="14"/>
        <v/>
      </c>
    </row>
    <row r="86" spans="2:14" x14ac:dyDescent="0.25">
      <c r="B86" s="4"/>
      <c r="C86" s="12" t="s">
        <v>91</v>
      </c>
      <c r="D86" s="38"/>
      <c r="E86" s="39"/>
      <c r="F86" s="40" t="str">
        <f t="shared" si="12"/>
        <v/>
      </c>
      <c r="G86" s="38"/>
      <c r="H86" s="39"/>
      <c r="I86" s="40" t="str">
        <f t="shared" si="13"/>
        <v/>
      </c>
      <c r="J86" s="38"/>
      <c r="K86" s="39"/>
      <c r="L86" s="40" t="str">
        <f t="shared" si="9"/>
        <v/>
      </c>
      <c r="M86" s="41" t="str">
        <f t="shared" si="14"/>
        <v/>
      </c>
      <c r="N86" s="41" t="str">
        <f t="shared" si="14"/>
        <v/>
      </c>
    </row>
    <row r="87" spans="2:14" x14ac:dyDescent="0.25">
      <c r="B87" s="5" t="s">
        <v>103</v>
      </c>
      <c r="C87" s="12" t="s">
        <v>103</v>
      </c>
      <c r="D87" s="38"/>
      <c r="E87" s="39"/>
      <c r="F87" s="40" t="str">
        <f t="shared" si="12"/>
        <v/>
      </c>
      <c r="G87" s="38"/>
      <c r="H87" s="39"/>
      <c r="I87" s="40" t="str">
        <f t="shared" si="13"/>
        <v/>
      </c>
      <c r="J87" s="38"/>
      <c r="K87" s="39"/>
      <c r="L87" s="40" t="str">
        <f t="shared" si="9"/>
        <v/>
      </c>
      <c r="M87" s="41" t="str">
        <f t="shared" si="14"/>
        <v/>
      </c>
      <c r="N87" s="41" t="str">
        <f t="shared" si="14"/>
        <v/>
      </c>
    </row>
    <row r="88" spans="2:14" x14ac:dyDescent="0.25">
      <c r="B88" s="3" t="s">
        <v>50</v>
      </c>
      <c r="C88" s="10" t="s">
        <v>53</v>
      </c>
      <c r="D88" s="38">
        <v>15022</v>
      </c>
      <c r="E88" s="39">
        <v>61059</v>
      </c>
      <c r="F88" s="40">
        <f t="shared" si="12"/>
        <v>4.0646385301557713</v>
      </c>
      <c r="G88" s="38">
        <v>10777</v>
      </c>
      <c r="H88" s="39">
        <v>59799</v>
      </c>
      <c r="I88" s="40">
        <f t="shared" si="13"/>
        <v>5.5487612508119142</v>
      </c>
      <c r="J88" s="38"/>
      <c r="K88" s="39"/>
      <c r="L88" s="40" t="str">
        <f t="shared" si="9"/>
        <v/>
      </c>
      <c r="M88" s="41">
        <f t="shared" si="14"/>
        <v>0</v>
      </c>
      <c r="N88" s="41">
        <f t="shared" si="14"/>
        <v>0</v>
      </c>
    </row>
    <row r="89" spans="2:14" x14ac:dyDescent="0.25">
      <c r="B89" s="4" t="s">
        <v>56</v>
      </c>
      <c r="C89" s="11" t="s">
        <v>58</v>
      </c>
      <c r="D89" s="38">
        <v>14508</v>
      </c>
      <c r="E89" s="39">
        <v>60326</v>
      </c>
      <c r="F89" s="40">
        <f t="shared" si="12"/>
        <v>4.1581196581196584</v>
      </c>
      <c r="G89" s="38">
        <v>10777</v>
      </c>
      <c r="H89" s="39">
        <v>59799</v>
      </c>
      <c r="I89" s="40">
        <f t="shared" si="13"/>
        <v>5.5487612508119142</v>
      </c>
      <c r="J89" s="38"/>
      <c r="K89" s="39"/>
      <c r="L89" s="40" t="str">
        <f t="shared" si="9"/>
        <v/>
      </c>
      <c r="M89" s="41">
        <f t="shared" si="14"/>
        <v>0</v>
      </c>
      <c r="N89" s="41">
        <f t="shared" si="14"/>
        <v>0</v>
      </c>
    </row>
    <row r="90" spans="2:14" x14ac:dyDescent="0.25">
      <c r="B90" s="5" t="s">
        <v>92</v>
      </c>
      <c r="C90" s="12" t="s">
        <v>93</v>
      </c>
      <c r="D90" s="38"/>
      <c r="E90" s="39"/>
      <c r="F90" s="40" t="str">
        <f t="shared" si="12"/>
        <v/>
      </c>
      <c r="G90" s="38"/>
      <c r="H90" s="39"/>
      <c r="I90" s="40" t="str">
        <f t="shared" si="13"/>
        <v/>
      </c>
      <c r="J90" s="38"/>
      <c r="K90" s="39"/>
      <c r="L90" s="40" t="str">
        <f t="shared" si="9"/>
        <v/>
      </c>
      <c r="M90" s="41" t="str">
        <f t="shared" si="14"/>
        <v/>
      </c>
      <c r="N90" s="41" t="str">
        <f t="shared" si="14"/>
        <v/>
      </c>
    </row>
    <row r="91" spans="2:14" x14ac:dyDescent="0.25">
      <c r="B91" s="5" t="s">
        <v>92</v>
      </c>
      <c r="C91" s="12" t="s">
        <v>96</v>
      </c>
      <c r="D91" s="38">
        <v>14508</v>
      </c>
      <c r="E91" s="39">
        <v>60326</v>
      </c>
      <c r="F91" s="40">
        <f t="shared" si="12"/>
        <v>4.1581196581196584</v>
      </c>
      <c r="G91" s="38">
        <v>10777</v>
      </c>
      <c r="H91" s="39">
        <v>59799</v>
      </c>
      <c r="I91" s="40">
        <f t="shared" si="13"/>
        <v>5.5487612508119142</v>
      </c>
      <c r="J91" s="38"/>
      <c r="K91" s="39"/>
      <c r="L91" s="40" t="str">
        <f t="shared" si="9"/>
        <v/>
      </c>
      <c r="M91" s="41">
        <f t="shared" si="14"/>
        <v>0</v>
      </c>
      <c r="N91" s="41">
        <f t="shared" si="14"/>
        <v>0</v>
      </c>
    </row>
    <row r="92" spans="2:14" x14ac:dyDescent="0.25">
      <c r="B92" s="4" t="s">
        <v>57</v>
      </c>
      <c r="C92" s="11" t="s">
        <v>59</v>
      </c>
      <c r="D92" s="38">
        <v>514</v>
      </c>
      <c r="E92" s="39">
        <v>733</v>
      </c>
      <c r="F92" s="40">
        <f t="shared" si="12"/>
        <v>1.4260700389105059</v>
      </c>
      <c r="G92" s="38"/>
      <c r="H92" s="39"/>
      <c r="I92" s="40" t="str">
        <f t="shared" si="13"/>
        <v/>
      </c>
      <c r="J92" s="38"/>
      <c r="K92" s="39"/>
      <c r="L92" s="40" t="str">
        <f t="shared" si="9"/>
        <v/>
      </c>
      <c r="M92" s="41">
        <f t="shared" ref="M92:N94" si="15">IFERROR(J92/D92,"")</f>
        <v>0</v>
      </c>
      <c r="N92" s="41">
        <f t="shared" si="15"/>
        <v>0</v>
      </c>
    </row>
    <row r="93" spans="2:14" x14ac:dyDescent="0.25">
      <c r="B93" s="5" t="s">
        <v>95</v>
      </c>
      <c r="C93" s="12" t="s">
        <v>94</v>
      </c>
      <c r="D93" s="38">
        <v>514</v>
      </c>
      <c r="E93" s="39">
        <v>733</v>
      </c>
      <c r="F93" s="40">
        <f t="shared" si="12"/>
        <v>1.4260700389105059</v>
      </c>
      <c r="G93" s="38"/>
      <c r="H93" s="39"/>
      <c r="I93" s="40" t="str">
        <f t="shared" si="13"/>
        <v/>
      </c>
      <c r="J93" s="38"/>
      <c r="K93" s="39"/>
      <c r="L93" s="40" t="str">
        <f t="shared" si="9"/>
        <v/>
      </c>
      <c r="M93" s="41">
        <f t="shared" si="15"/>
        <v>0</v>
      </c>
      <c r="N93" s="41">
        <f t="shared" si="15"/>
        <v>0</v>
      </c>
    </row>
    <row r="94" spans="2:14" ht="15.75" thickBot="1" x14ac:dyDescent="0.3">
      <c r="B94" s="30"/>
      <c r="C94" s="9" t="s">
        <v>30</v>
      </c>
      <c r="D94" s="25">
        <v>24714</v>
      </c>
      <c r="E94" s="22">
        <v>74190</v>
      </c>
      <c r="F94" s="23">
        <f t="shared" si="12"/>
        <v>3.0019422189851905</v>
      </c>
      <c r="G94" s="25">
        <v>15618</v>
      </c>
      <c r="H94" s="22">
        <v>63904</v>
      </c>
      <c r="I94" s="23">
        <f t="shared" si="13"/>
        <v>4.0916890767063645</v>
      </c>
      <c r="J94" s="25"/>
      <c r="K94" s="22"/>
      <c r="L94" s="23" t="str">
        <f t="shared" si="9"/>
        <v/>
      </c>
      <c r="M94" s="44">
        <f t="shared" si="15"/>
        <v>0</v>
      </c>
      <c r="N94" s="44">
        <f t="shared" si="15"/>
        <v>0</v>
      </c>
    </row>
    <row r="95" spans="2:14" x14ac:dyDescent="0.25">
      <c r="B95" s="2">
        <v>5</v>
      </c>
      <c r="C95" s="14" t="s">
        <v>60</v>
      </c>
      <c r="D95" s="15"/>
      <c r="E95" s="16"/>
      <c r="F95" s="19"/>
      <c r="G95" s="15"/>
      <c r="H95" s="16"/>
      <c r="I95" s="19"/>
      <c r="J95" s="15"/>
      <c r="K95" s="16"/>
      <c r="L95" s="19"/>
      <c r="M95" s="18"/>
      <c r="N95" s="17"/>
    </row>
    <row r="96" spans="2:14" x14ac:dyDescent="0.25">
      <c r="B96" s="3" t="s">
        <v>61</v>
      </c>
      <c r="C96" s="10" t="s">
        <v>63</v>
      </c>
      <c r="D96" s="38">
        <f>SUM(D97:D100)</f>
        <v>1798</v>
      </c>
      <c r="E96" s="39">
        <v>1820</v>
      </c>
      <c r="F96" s="40">
        <f t="shared" ref="F96:F105" si="16">IFERROR(E96/D96,"")</f>
        <v>1.0122358175750834</v>
      </c>
      <c r="G96" s="38">
        <v>1798</v>
      </c>
      <c r="H96" s="39">
        <f>SUM(H97:H99)</f>
        <v>1820</v>
      </c>
      <c r="I96" s="40">
        <f t="shared" si="13"/>
        <v>1.0122358175750834</v>
      </c>
      <c r="J96" s="38"/>
      <c r="K96" s="39"/>
      <c r="L96" s="40" t="str">
        <f t="shared" si="9"/>
        <v/>
      </c>
      <c r="M96" s="41"/>
      <c r="N96" s="41"/>
    </row>
    <row r="97" spans="1:14" x14ac:dyDescent="0.25">
      <c r="B97" s="5" t="s">
        <v>78</v>
      </c>
      <c r="C97" s="12" t="s">
        <v>65</v>
      </c>
      <c r="D97" s="38">
        <v>513</v>
      </c>
      <c r="E97" s="39">
        <v>523</v>
      </c>
      <c r="F97" s="40">
        <f t="shared" si="16"/>
        <v>1.0194931773879143</v>
      </c>
      <c r="G97" s="38">
        <v>513</v>
      </c>
      <c r="H97" s="39">
        <v>523</v>
      </c>
      <c r="I97" s="40">
        <f t="shared" si="13"/>
        <v>1.0194931773879143</v>
      </c>
      <c r="J97" s="38"/>
      <c r="K97" s="39"/>
      <c r="L97" s="40" t="str">
        <f t="shared" si="9"/>
        <v/>
      </c>
      <c r="M97" s="41"/>
      <c r="N97" s="41"/>
    </row>
    <row r="98" spans="1:14" x14ac:dyDescent="0.25">
      <c r="B98" s="5" t="s">
        <v>144</v>
      </c>
      <c r="C98" s="12" t="s">
        <v>121</v>
      </c>
      <c r="D98" s="38">
        <v>165</v>
      </c>
      <c r="E98" s="39">
        <v>281</v>
      </c>
      <c r="F98" s="40">
        <f t="shared" si="16"/>
        <v>1.7030303030303031</v>
      </c>
      <c r="G98" s="38">
        <v>165</v>
      </c>
      <c r="H98" s="39">
        <v>281</v>
      </c>
      <c r="I98" s="40">
        <f t="shared" si="13"/>
        <v>1.7030303030303031</v>
      </c>
      <c r="J98" s="38"/>
      <c r="K98" s="39"/>
      <c r="L98" s="40"/>
      <c r="M98" s="41"/>
      <c r="N98" s="41"/>
    </row>
    <row r="99" spans="1:14" x14ac:dyDescent="0.25">
      <c r="B99" s="5" t="s">
        <v>145</v>
      </c>
      <c r="C99" s="12" t="s">
        <v>115</v>
      </c>
      <c r="D99" s="38">
        <v>405</v>
      </c>
      <c r="E99" s="39">
        <v>1016</v>
      </c>
      <c r="F99" s="40">
        <f t="shared" si="16"/>
        <v>2.5086419753086422</v>
      </c>
      <c r="G99" s="38">
        <v>405</v>
      </c>
      <c r="H99" s="39">
        <v>1016</v>
      </c>
      <c r="I99" s="40">
        <f t="shared" si="13"/>
        <v>2.5086419753086422</v>
      </c>
      <c r="J99" s="38"/>
      <c r="K99" s="39"/>
      <c r="L99" s="40"/>
      <c r="M99" s="41"/>
      <c r="N99" s="41"/>
    </row>
    <row r="100" spans="1:14" x14ac:dyDescent="0.25">
      <c r="B100" s="5" t="s">
        <v>146</v>
      </c>
      <c r="C100" s="12" t="s">
        <v>117</v>
      </c>
      <c r="D100" s="38">
        <v>715</v>
      </c>
      <c r="E100" s="39"/>
      <c r="F100" s="40">
        <f t="shared" si="16"/>
        <v>0</v>
      </c>
      <c r="G100" s="38">
        <v>715</v>
      </c>
      <c r="H100" s="39"/>
      <c r="I100" s="40">
        <f t="shared" si="13"/>
        <v>0</v>
      </c>
      <c r="J100" s="38"/>
      <c r="K100" s="39"/>
      <c r="L100" s="40"/>
      <c r="M100" s="41"/>
      <c r="N100" s="41"/>
    </row>
    <row r="101" spans="1:14" x14ac:dyDescent="0.25">
      <c r="B101" s="3" t="s">
        <v>62</v>
      </c>
      <c r="C101" s="10" t="s">
        <v>79</v>
      </c>
      <c r="D101" s="38">
        <f>SUM(D102:D104)</f>
        <v>124602</v>
      </c>
      <c r="E101" s="39">
        <v>165826</v>
      </c>
      <c r="F101" s="40">
        <f t="shared" si="16"/>
        <v>1.330845411791143</v>
      </c>
      <c r="G101" s="38">
        <f>SUM(G102:G104)</f>
        <v>123988</v>
      </c>
      <c r="H101" s="39">
        <v>160296</v>
      </c>
      <c r="I101" s="40">
        <f t="shared" si="13"/>
        <v>1.2928347904635933</v>
      </c>
      <c r="J101" s="38"/>
      <c r="K101" s="39"/>
      <c r="L101" s="40" t="str">
        <f t="shared" si="9"/>
        <v/>
      </c>
      <c r="M101" s="41">
        <f t="shared" ref="M101:N105" si="17">IFERROR(J101/D101,"")</f>
        <v>0</v>
      </c>
      <c r="N101" s="41">
        <f t="shared" si="17"/>
        <v>0</v>
      </c>
    </row>
    <row r="102" spans="1:14" x14ac:dyDescent="0.25">
      <c r="B102" s="5" t="s">
        <v>147</v>
      </c>
      <c r="C102" s="12" t="s">
        <v>121</v>
      </c>
      <c r="D102" s="38">
        <v>35850</v>
      </c>
      <c r="E102" s="39">
        <v>38542</v>
      </c>
      <c r="F102" s="40">
        <f t="shared" si="16"/>
        <v>1.0750906555090656</v>
      </c>
      <c r="G102" s="38">
        <v>35704</v>
      </c>
      <c r="H102" s="39">
        <v>38414</v>
      </c>
      <c r="I102" s="40">
        <f t="shared" si="13"/>
        <v>1.0759018597356038</v>
      </c>
      <c r="J102" s="38"/>
      <c r="K102" s="39"/>
      <c r="L102" s="40" t="str">
        <f t="shared" si="9"/>
        <v/>
      </c>
      <c r="M102" s="41">
        <f t="shared" si="17"/>
        <v>0</v>
      </c>
      <c r="N102" s="41">
        <f t="shared" si="17"/>
        <v>0</v>
      </c>
    </row>
    <row r="103" spans="1:14" x14ac:dyDescent="0.25">
      <c r="B103" s="5" t="s">
        <v>148</v>
      </c>
      <c r="C103" s="12" t="s">
        <v>115</v>
      </c>
      <c r="D103" s="38">
        <v>52724</v>
      </c>
      <c r="E103" s="39">
        <v>95901</v>
      </c>
      <c r="F103" s="40">
        <f t="shared" si="16"/>
        <v>1.8189249677566193</v>
      </c>
      <c r="G103" s="38">
        <v>52460</v>
      </c>
      <c r="H103" s="39">
        <v>90532</v>
      </c>
      <c r="I103" s="40">
        <f t="shared" si="13"/>
        <v>1.7257338924895158</v>
      </c>
      <c r="J103" s="38"/>
      <c r="K103" s="39"/>
      <c r="L103" s="40"/>
      <c r="M103" s="41"/>
      <c r="N103" s="41"/>
    </row>
    <row r="104" spans="1:14" x14ac:dyDescent="0.25">
      <c r="B104" s="5" t="s">
        <v>149</v>
      </c>
      <c r="C104" s="12" t="s">
        <v>117</v>
      </c>
      <c r="D104" s="38">
        <v>36028</v>
      </c>
      <c r="E104" s="39">
        <v>31383</v>
      </c>
      <c r="F104" s="40">
        <f t="shared" si="16"/>
        <v>0.87107249916731433</v>
      </c>
      <c r="G104" s="38">
        <v>35824</v>
      </c>
      <c r="H104" s="39">
        <v>31350</v>
      </c>
      <c r="I104" s="40">
        <f t="shared" si="13"/>
        <v>0.87511165698972759</v>
      </c>
      <c r="J104" s="38"/>
      <c r="K104" s="39"/>
      <c r="L104" s="40" t="str">
        <f t="shared" si="9"/>
        <v/>
      </c>
      <c r="M104" s="41">
        <f t="shared" si="17"/>
        <v>0</v>
      </c>
      <c r="N104" s="41">
        <f t="shared" si="17"/>
        <v>0</v>
      </c>
    </row>
    <row r="105" spans="1:14" ht="15.75" thickBot="1" x14ac:dyDescent="0.3">
      <c r="B105" s="30"/>
      <c r="C105" s="9" t="s">
        <v>30</v>
      </c>
      <c r="D105" s="26">
        <f>D96+D101</f>
        <v>126400</v>
      </c>
      <c r="E105" s="24">
        <f>E96+E101</f>
        <v>167646</v>
      </c>
      <c r="F105" s="27">
        <f t="shared" si="16"/>
        <v>1.3263132911392406</v>
      </c>
      <c r="G105" s="26">
        <f>G96+G101</f>
        <v>125786</v>
      </c>
      <c r="H105" s="24">
        <f>H96+H101</f>
        <v>162116</v>
      </c>
      <c r="I105" s="27">
        <f t="shared" si="13"/>
        <v>1.2888238754710382</v>
      </c>
      <c r="J105" s="26"/>
      <c r="K105" s="24"/>
      <c r="L105" s="27" t="str">
        <f t="shared" si="9"/>
        <v/>
      </c>
      <c r="M105" s="44">
        <f t="shared" si="17"/>
        <v>0</v>
      </c>
      <c r="N105" s="44">
        <f t="shared" si="17"/>
        <v>0</v>
      </c>
    </row>
    <row r="106" spans="1:14" ht="15.75" thickBot="1" x14ac:dyDescent="0.3"/>
    <row r="107" spans="1:14" ht="15.75" thickBot="1" x14ac:dyDescent="0.3">
      <c r="C107" s="33" t="s">
        <v>70</v>
      </c>
      <c r="D107" s="28">
        <f>IFERROR(SUM(D41+D45+D73+D94+D105),"")</f>
        <v>342874</v>
      </c>
      <c r="E107" s="29">
        <f>IFERROR(SUM(E41+E45+E73+E94+E105),"")</f>
        <v>460371</v>
      </c>
      <c r="F107" s="20">
        <f>IFERROR(E107/D107,"")</f>
        <v>1.3426827347655408</v>
      </c>
      <c r="G107" s="28">
        <f>IFERROR(SUM(G41+G45+G73+G94+G105),"")</f>
        <v>143639</v>
      </c>
      <c r="H107" s="29">
        <f>IFERROR(SUM(H41+H45+H73+H94+H105),"")</f>
        <v>232000</v>
      </c>
      <c r="I107" s="20">
        <f>IFERROR(H107/G107,"")</f>
        <v>1.6151602280717632</v>
      </c>
      <c r="J107" s="28">
        <f>IFERROR(SUM(J41+J45+J73+J94+J105),"")</f>
        <v>1016</v>
      </c>
      <c r="K107" s="29">
        <f>IFERROR(SUM(K41+K45+K73+K94+K105),"")</f>
        <v>1080</v>
      </c>
      <c r="L107" s="20">
        <f>IFERROR(K107/J107,"")</f>
        <v>1.0629921259842521</v>
      </c>
      <c r="M107" s="20" t="str">
        <f>IFERROR(#REF!/J107,"")</f>
        <v/>
      </c>
      <c r="N107" s="20" t="str">
        <f>IFERROR(#REF!/K107,"")</f>
        <v/>
      </c>
    </row>
    <row r="108" spans="1:14" x14ac:dyDescent="0.25">
      <c r="A108" s="34" t="s">
        <v>108</v>
      </c>
    </row>
  </sheetData>
  <mergeCells count="7">
    <mergeCell ref="B1:N1"/>
    <mergeCell ref="B3:B4"/>
    <mergeCell ref="C3:C4"/>
    <mergeCell ref="D3:F3"/>
    <mergeCell ref="G3:I3"/>
    <mergeCell ref="J3:L3"/>
    <mergeCell ref="M3:N3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 - Realização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Blazuti Barreto Goncalves</dc:creator>
  <cp:lastModifiedBy>Zaira Lopes</cp:lastModifiedBy>
  <cp:lastPrinted>2018-07-09T14:20:21Z</cp:lastPrinted>
  <dcterms:created xsi:type="dcterms:W3CDTF">2018-07-06T14:18:48Z</dcterms:created>
  <dcterms:modified xsi:type="dcterms:W3CDTF">2019-05-10T13:19:42Z</dcterms:modified>
</cp:coreProperties>
</file>