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71" activeTab="0"/>
  </bookViews>
  <sheets>
    <sheet name="9.1.1.DESPESA" sheetId="1" r:id="rId1"/>
    <sheet name="9.1.1. RECEITA" sheetId="2" r:id="rId2"/>
    <sheet name="9.1.8 ReceitaxDespesa" sheetId="3" r:id="rId3"/>
    <sheet name="ASSISTÊNCIA" sheetId="4" state="hidden" r:id="rId4"/>
    <sheet name="LAZER" sheetId="5" state="hidden" r:id="rId5"/>
    <sheet name="CULTURA" sheetId="6" state="hidden" r:id="rId6"/>
    <sheet name="SAÚDE" sheetId="7" state="hidden" r:id="rId7"/>
    <sheet name="EDUCAÇÃO" sheetId="8" state="hidden" r:id="rId8"/>
  </sheets>
  <definedNames/>
  <calcPr fullCalcOnLoad="1"/>
</workbook>
</file>

<file path=xl/sharedStrings.xml><?xml version="1.0" encoding="utf-8"?>
<sst xmlns="http://schemas.openxmlformats.org/spreadsheetml/2006/main" count="2354" uniqueCount="586">
  <si>
    <t>Valor Orçado</t>
  </si>
  <si>
    <t>Valor Realizado</t>
  </si>
  <si>
    <t>Serviço Social do Comércio – Sesc</t>
  </si>
  <si>
    <t>TOTAL GERAL</t>
  </si>
  <si>
    <t>Receita</t>
  </si>
  <si>
    <t>Despesa</t>
  </si>
  <si>
    <t>Especificação</t>
  </si>
  <si>
    <t>Parcial</t>
  </si>
  <si>
    <t>Total</t>
  </si>
  <si>
    <t>Receitas Correntes</t>
  </si>
  <si>
    <t>Despesas Correntes</t>
  </si>
  <si>
    <t>Receita de Contribuições</t>
  </si>
  <si>
    <t xml:space="preserve"> Pessoal e Encargos Sociais</t>
  </si>
  <si>
    <t>Receita Patrimonial</t>
  </si>
  <si>
    <t xml:space="preserve"> Outras Despesas Correntes</t>
  </si>
  <si>
    <t>Receita de Serviços</t>
  </si>
  <si>
    <t>Transferências Correntes</t>
  </si>
  <si>
    <t xml:space="preserve">      </t>
  </si>
  <si>
    <t>Outras Receitas Correntes</t>
  </si>
  <si>
    <t>Receitas de Capital</t>
  </si>
  <si>
    <t>Despesas de Capital</t>
  </si>
  <si>
    <t>Alienação de Bens</t>
  </si>
  <si>
    <t>Investimentos</t>
  </si>
  <si>
    <t>Inversões Financeiras</t>
  </si>
  <si>
    <t>Mobilização de Recursos Financeiros</t>
  </si>
  <si>
    <t>Superávit</t>
  </si>
  <si>
    <t>Total da Receita</t>
  </si>
  <si>
    <t>Total da Despesa</t>
  </si>
  <si>
    <t>Código</t>
  </si>
  <si>
    <t>Receitas de Contribuições</t>
  </si>
  <si>
    <t>Contribuições Sociais</t>
  </si>
  <si>
    <t>Receitas Imobiliárias</t>
  </si>
  <si>
    <t>Aluguéis</t>
  </si>
  <si>
    <t>Arrendamentos</t>
  </si>
  <si>
    <t>Taxa de Ocupação de Imóveis</t>
  </si>
  <si>
    <t>Dividendos</t>
  </si>
  <si>
    <t>Serviços de Saúde</t>
  </si>
  <si>
    <t>Serviços Educacionais</t>
  </si>
  <si>
    <t>Serviços Recreativos e Culturais</t>
  </si>
  <si>
    <t>Indenizações e Restituições</t>
  </si>
  <si>
    <t>Indenizações</t>
  </si>
  <si>
    <t>Restituições</t>
  </si>
  <si>
    <t>Alienação de Bens Móveis</t>
  </si>
  <si>
    <t>Alienação de Outros Bens Móveis</t>
  </si>
  <si>
    <t>MOBILIZAÇÃO DE RECURSOS FINANCEIROS</t>
  </si>
  <si>
    <t>TOTAL</t>
  </si>
  <si>
    <t>1.2</t>
  </si>
  <si>
    <t>1.2.10</t>
  </si>
  <si>
    <t>1.2.10.35</t>
  </si>
  <si>
    <t>Contribuições e Adicionais para o Sesc</t>
  </si>
  <si>
    <t>1.3</t>
  </si>
  <si>
    <t>1.3.10</t>
  </si>
  <si>
    <t>1.3.10.11</t>
  </si>
  <si>
    <t>1.3.10.12</t>
  </si>
  <si>
    <t>1.3.10.15</t>
  </si>
  <si>
    <t>Receitas de valores Mobiliários</t>
  </si>
  <si>
    <t>1.3.20.21</t>
  </si>
  <si>
    <t>Juros Títulos de Renda</t>
  </si>
  <si>
    <t>1.3.20.22</t>
  </si>
  <si>
    <t>1.6</t>
  </si>
  <si>
    <t>Receitas de Serviços</t>
  </si>
  <si>
    <t>1.6.10</t>
  </si>
  <si>
    <t>Receita Operacional</t>
  </si>
  <si>
    <t>1.6.10.05</t>
  </si>
  <si>
    <t>1.6.10.16</t>
  </si>
  <si>
    <t>1.6.10.19</t>
  </si>
  <si>
    <t>1.6.10.99</t>
  </si>
  <si>
    <t>1.7</t>
  </si>
  <si>
    <t>Transferências correntes</t>
  </si>
  <si>
    <t xml:space="preserve">1.7.30 </t>
  </si>
  <si>
    <t>Transferências de Instituições provadas</t>
  </si>
  <si>
    <t>1.7.30.01</t>
  </si>
  <si>
    <t>Subvenções Ordinárias</t>
  </si>
  <si>
    <t>1.9</t>
  </si>
  <si>
    <t>1.9.20</t>
  </si>
  <si>
    <t>1.9.20.21</t>
  </si>
  <si>
    <t>1.9.20.22</t>
  </si>
  <si>
    <t>2.2</t>
  </si>
  <si>
    <t>2.2.10</t>
  </si>
  <si>
    <t>2.2.10.19</t>
  </si>
  <si>
    <t>*PC1</t>
  </si>
  <si>
    <t>Departamento Regional Ceará</t>
  </si>
  <si>
    <t xml:space="preserve">DETALHAMENTO DA RECEITA ORÇAMENTÁRIA </t>
  </si>
  <si>
    <t>Resumo da Receita e da Despesa segundo a Categoria Econômica e do Grupo de Despesa</t>
  </si>
  <si>
    <t>2.2.20</t>
  </si>
  <si>
    <t>2.2.20.29</t>
  </si>
  <si>
    <t>1.3.20</t>
  </si>
  <si>
    <t>Outros Serviços</t>
  </si>
  <si>
    <t>Programas / Atividades</t>
  </si>
  <si>
    <t>Modalidades</t>
  </si>
  <si>
    <t>Realizações</t>
  </si>
  <si>
    <t>Metas de Produção 2017</t>
  </si>
  <si>
    <t>Variável</t>
  </si>
  <si>
    <t xml:space="preserve"> Prevista</t>
  </si>
  <si>
    <t>Realizada</t>
  </si>
  <si>
    <t>Educação</t>
  </si>
  <si>
    <t>Educação Infantil</t>
  </si>
  <si>
    <t>Pré-escola</t>
  </si>
  <si>
    <t>Frequência</t>
  </si>
  <si>
    <t>Ensino Fundamental</t>
  </si>
  <si>
    <t>Anos iniciais</t>
  </si>
  <si>
    <t>Anos finais</t>
  </si>
  <si>
    <t>Educação de Jovens e Adultos</t>
  </si>
  <si>
    <t>Alfabetização</t>
  </si>
  <si>
    <t>Anos iniciais do ens. fund.</t>
  </si>
  <si>
    <t>Anos finais do ens. fund.</t>
  </si>
  <si>
    <t>Ensino médio</t>
  </si>
  <si>
    <t>Educação Complementar</t>
  </si>
  <si>
    <t>Acompanhamento Pedagógico</t>
  </si>
  <si>
    <t>Curso</t>
  </si>
  <si>
    <t>Complementação Curricular</t>
  </si>
  <si>
    <t>Palestra</t>
  </si>
  <si>
    <t>Público</t>
  </si>
  <si>
    <t>Aperfeiçoamento Especializado</t>
  </si>
  <si>
    <t>Oficina</t>
  </si>
  <si>
    <t>Educação em Ciências e Humanidades</t>
  </si>
  <si>
    <t>Ciências</t>
  </si>
  <si>
    <t>Debate</t>
  </si>
  <si>
    <t>-</t>
  </si>
  <si>
    <t>Exposição</t>
  </si>
  <si>
    <t>Roda de conversa</t>
  </si>
  <si>
    <t>Participantes</t>
  </si>
  <si>
    <t>Visita mediada</t>
  </si>
  <si>
    <t>Humanidades</t>
  </si>
  <si>
    <t>Apresentação</t>
  </si>
  <si>
    <t>Meio Ambiente</t>
  </si>
  <si>
    <t>Vivência</t>
  </si>
  <si>
    <t>Infraestrutura, Operações e Serviços</t>
  </si>
  <si>
    <t>Desenvolvimento de Projetos-Piloto</t>
  </si>
  <si>
    <t>Direção, Coordenação e Supervisão</t>
  </si>
  <si>
    <t>Cooperação Técnica</t>
  </si>
  <si>
    <t>Capacitação e Desenvolvimento de Pessoas</t>
  </si>
  <si>
    <t>Total do Programa Educação</t>
  </si>
  <si>
    <t>Saúde</t>
  </si>
  <si>
    <t>Nutrição</t>
  </si>
  <si>
    <t>Clínica ambulatorial</t>
  </si>
  <si>
    <t>Presenças nas consultas</t>
  </si>
  <si>
    <t>Lanche</t>
  </si>
  <si>
    <t>Número de Lanches</t>
  </si>
  <si>
    <t>Refeições</t>
  </si>
  <si>
    <t>Número de Refeições</t>
  </si>
  <si>
    <t>Sessão diagnóstica</t>
  </si>
  <si>
    <t>Saúde Bucal</t>
  </si>
  <si>
    <t>Sessão clínica</t>
  </si>
  <si>
    <t>Educação em Saúde</t>
  </si>
  <si>
    <t>Campanha</t>
  </si>
  <si>
    <t>Encontro</t>
  </si>
  <si>
    <t>Exposição mediada</t>
  </si>
  <si>
    <t>Orientação</t>
  </si>
  <si>
    <t>Videodebate</t>
  </si>
  <si>
    <t>Cuidado Terapêutico</t>
  </si>
  <si>
    <t>Atenção de Enfermagem</t>
  </si>
  <si>
    <t>Rotinas de cuidado</t>
  </si>
  <si>
    <t>Pessoas assistidas</t>
  </si>
  <si>
    <t>Atenção Médica</t>
  </si>
  <si>
    <t>Exames por imagem</t>
  </si>
  <si>
    <t>Cuidado Especializado</t>
  </si>
  <si>
    <t>Práticas Integrativas e Complementares</t>
  </si>
  <si>
    <t>Total do Programa Saúde</t>
  </si>
  <si>
    <t>Cultura</t>
  </si>
  <si>
    <t>Artes Cênicas</t>
  </si>
  <si>
    <t>Teatro</t>
  </si>
  <si>
    <t>Intervenção urbana</t>
  </si>
  <si>
    <t>Número</t>
  </si>
  <si>
    <t>Dança</t>
  </si>
  <si>
    <t>Circo</t>
  </si>
  <si>
    <t>Artes Visuais</t>
  </si>
  <si>
    <t>Exposição de arte</t>
  </si>
  <si>
    <t>Performance</t>
  </si>
  <si>
    <t>Visita mediada à exposição</t>
  </si>
  <si>
    <t>Música</t>
  </si>
  <si>
    <t>Literatura</t>
  </si>
  <si>
    <t>Desenv. de experimentações</t>
  </si>
  <si>
    <t>Incentivo artístico</t>
  </si>
  <si>
    <t>Mediação</t>
  </si>
  <si>
    <t>Audiovisual</t>
  </si>
  <si>
    <t>Exibição</t>
  </si>
  <si>
    <t>Biblioteca</t>
  </si>
  <si>
    <t>Captação e difusão de livros</t>
  </si>
  <si>
    <t>Consulta</t>
  </si>
  <si>
    <t>Pessoas presentes</t>
  </si>
  <si>
    <t>Empréstimo</t>
  </si>
  <si>
    <t>Clientes presentes</t>
  </si>
  <si>
    <t>Pesquisa documentária</t>
  </si>
  <si>
    <t>Total do Programa Cultura</t>
  </si>
  <si>
    <t>Lazer</t>
  </si>
  <si>
    <t>Desenvolvimento Físico-Esportivo</t>
  </si>
  <si>
    <t>Avaliação Físico-Funcional</t>
  </si>
  <si>
    <t>Avaliação</t>
  </si>
  <si>
    <t>Clientes</t>
  </si>
  <si>
    <t>Eventos Físico-Esportivo</t>
  </si>
  <si>
    <t>Aula especial</t>
  </si>
  <si>
    <t>Competição</t>
  </si>
  <si>
    <t>Plateia</t>
  </si>
  <si>
    <t>Treino</t>
  </si>
  <si>
    <t>Exercícios Físicos Sistemáticos</t>
  </si>
  <si>
    <t>Exercício físico coletivo</t>
  </si>
  <si>
    <t>Exercício físico individual</t>
  </si>
  <si>
    <t>Formação Esportiva</t>
  </si>
  <si>
    <t>Esporte coletivo</t>
  </si>
  <si>
    <t>Esporte individual</t>
  </si>
  <si>
    <t>Lutas</t>
  </si>
  <si>
    <t>Multipráticas esportivas</t>
  </si>
  <si>
    <t>Recreação</t>
  </si>
  <si>
    <t>Colônia de Férias</t>
  </si>
  <si>
    <t>Festa/Festividade</t>
  </si>
  <si>
    <t>Frequência a parque aquático</t>
  </si>
  <si>
    <t>Jogos, brinquedos e brincadeiras</t>
  </si>
  <si>
    <t>Jogos de salão</t>
  </si>
  <si>
    <t>Passeio recreativo</t>
  </si>
  <si>
    <t>Recreação esportiva</t>
  </si>
  <si>
    <t>Reunião dançante</t>
  </si>
  <si>
    <t>Turismo Social</t>
  </si>
  <si>
    <t>Excursão</t>
  </si>
  <si>
    <t>Passeio</t>
  </si>
  <si>
    <t>Hospedagem</t>
  </si>
  <si>
    <t>Diárias</t>
  </si>
  <si>
    <r>
      <t xml:space="preserve">Hospedagem </t>
    </r>
    <r>
      <rPr>
        <i/>
        <sz val="10"/>
        <color indexed="8"/>
        <rFont val="Arial"/>
        <family val="2"/>
      </rPr>
      <t>day-use</t>
    </r>
  </si>
  <si>
    <t>Total do Programa Lazer</t>
  </si>
  <si>
    <t>Assistência</t>
  </si>
  <si>
    <t>Desenvolvimento Comunitário</t>
  </si>
  <si>
    <t>Reunião</t>
  </si>
  <si>
    <t>Segurança Alimentar e Apoio Social</t>
  </si>
  <si>
    <t>Desenvolvimento de Capacidades</t>
  </si>
  <si>
    <t>Redes</t>
  </si>
  <si>
    <t>Distribuição de gêneros alimentícios</t>
  </si>
  <si>
    <t>Distribuição (Kg)</t>
  </si>
  <si>
    <t>Distribuição de produtos diversos</t>
  </si>
  <si>
    <t>Beneficiados</t>
  </si>
  <si>
    <t>Trabalho Social com Grupos</t>
  </si>
  <si>
    <t>Consulta Social</t>
  </si>
  <si>
    <t>Visita domiciliar, inst. e com.</t>
  </si>
  <si>
    <t>Assistência Especializada</t>
  </si>
  <si>
    <t>Concessão de financiamentos - Turismo Social (hospedagem)</t>
  </si>
  <si>
    <t>Concessão de financiamentos - Turismo Social (excursões)</t>
  </si>
  <si>
    <t>Comunicação Institucional</t>
  </si>
  <si>
    <t>Total do Programa Assistência</t>
  </si>
  <si>
    <t>Administração</t>
  </si>
  <si>
    <t>Deliberação</t>
  </si>
  <si>
    <t>Administração de Pessoal</t>
  </si>
  <si>
    <t>Logística e Patrimônio</t>
  </si>
  <si>
    <t>Gestão de Tecnologia da Informação e Telecomunicação</t>
  </si>
  <si>
    <t>Programação e Avaliação</t>
  </si>
  <si>
    <t>Serviços Financeiros</t>
  </si>
  <si>
    <t>Relacionamento com Clientes</t>
  </si>
  <si>
    <t>Serviços Jurídicos</t>
  </si>
  <si>
    <t>Pesquisas e Estudos Especializados</t>
  </si>
  <si>
    <t>Cooperação Financeira</t>
  </si>
  <si>
    <t>Implantação, Ampliação e Modernização de Unidades Físicas</t>
  </si>
  <si>
    <t>Total do Programa Administração</t>
  </si>
  <si>
    <r>
      <rPr>
        <sz val="10"/>
        <rFont val="Arial"/>
        <family val="2"/>
      </rPr>
      <t>Created by Online2PDF.com</t>
    </r>
  </si>
  <si>
    <r>
      <rPr>
        <sz val="10"/>
        <rFont val="Arial"/>
        <family val="2"/>
      </rPr>
      <t>Cidade: -</t>
    </r>
  </si>
  <si>
    <r>
      <rPr>
        <sz val="10"/>
        <rFont val="Arial"/>
        <family val="2"/>
      </rPr>
      <t>Unidade: Todas as unidades</t>
    </r>
  </si>
  <si>
    <r>
      <rPr>
        <sz val="10"/>
        <rFont val="Arial"/>
        <family val="2"/>
      </rPr>
      <t>Produção</t>
    </r>
  </si>
  <si>
    <r>
      <rPr>
        <sz val="10"/>
        <rFont val="Arial"/>
        <family val="2"/>
      </rPr>
      <t>Atividade:     5.1. Desenvolvimento</t>
    </r>
  </si>
  <si>
    <r>
      <rPr>
        <sz val="10"/>
        <rFont val="Arial"/>
        <family val="2"/>
      </rPr>
      <t>Comunitário</t>
    </r>
  </si>
  <si>
    <r>
      <rPr>
        <sz val="10"/>
        <rFont val="Arial"/>
        <family val="2"/>
      </rPr>
      <t>Atividade:     5.2. Segurança Alimentar e</t>
    </r>
  </si>
  <si>
    <r>
      <rPr>
        <sz val="10"/>
        <rFont val="Arial"/>
        <family val="2"/>
      </rPr>
      <t>Apoio Social</t>
    </r>
  </si>
  <si>
    <r>
      <rPr>
        <sz val="10"/>
        <rFont val="Arial"/>
        <family val="2"/>
      </rPr>
      <t>Atividade:     5.3. Trabalho Social com</t>
    </r>
  </si>
  <si>
    <r>
      <rPr>
        <sz val="10"/>
        <rFont val="Arial"/>
        <family val="2"/>
      </rPr>
      <t>Grupos</t>
    </r>
  </si>
  <si>
    <r>
      <rPr>
        <sz val="10"/>
        <rFont val="Arial"/>
        <family val="2"/>
      </rPr>
      <t>Atividade:     3.1. Artes Cênicas</t>
    </r>
  </si>
  <si>
    <r>
      <rPr>
        <sz val="10"/>
        <rFont val="Arial"/>
        <family val="2"/>
      </rPr>
      <t>Atividade:     3.2. Artes Visuais</t>
    </r>
  </si>
  <si>
    <r>
      <rPr>
        <sz val="10"/>
        <rFont val="Arial"/>
        <family val="2"/>
      </rPr>
      <t>Atividade:    3.3. Música</t>
    </r>
  </si>
  <si>
    <r>
      <rPr>
        <sz val="10"/>
        <rFont val="Arial"/>
        <family val="2"/>
      </rPr>
      <t>Atividade:     3.4. Literatura</t>
    </r>
  </si>
  <si>
    <r>
      <rPr>
        <sz val="10"/>
        <rFont val="Arial"/>
        <family val="2"/>
      </rPr>
      <t>Atividade:     3.5. Audiovisual</t>
    </r>
  </si>
  <si>
    <r>
      <rPr>
        <sz val="10"/>
        <rFont val="Arial"/>
        <family val="2"/>
      </rPr>
      <t>Atividade:     3.6. Biblioteca</t>
    </r>
  </si>
  <si>
    <r>
      <rPr>
        <sz val="10"/>
        <rFont val="Arial"/>
        <family val="2"/>
      </rPr>
      <t>Atividade:     1.1. Educação Infantil</t>
    </r>
  </si>
  <si>
    <r>
      <rPr>
        <sz val="10"/>
        <rFont val="Arial"/>
        <family val="2"/>
      </rPr>
      <t>Atividade:     1.4. Educação de Jovens e</t>
    </r>
  </si>
  <si>
    <r>
      <rPr>
        <sz val="10"/>
        <rFont val="Arial"/>
        <family val="2"/>
      </rPr>
      <t>Adultos</t>
    </r>
  </si>
  <si>
    <r>
      <rPr>
        <sz val="10"/>
        <rFont val="Arial"/>
        <family val="2"/>
      </rPr>
      <t>Atividade:     1.5. Educação Complementar</t>
    </r>
  </si>
  <si>
    <r>
      <rPr>
        <sz val="10"/>
        <rFont val="Arial"/>
        <family val="2"/>
      </rPr>
      <t>Atividade:     1.7. Educação em Ciências e</t>
    </r>
  </si>
  <si>
    <r>
      <rPr>
        <sz val="10"/>
        <rFont val="Arial"/>
        <family val="2"/>
      </rPr>
      <t>Humanidades</t>
    </r>
  </si>
  <si>
    <r>
      <rPr>
        <sz val="10"/>
        <rFont val="Arial"/>
        <family val="2"/>
      </rPr>
      <t>Atividade:     4.1. Desenvolvimento Físico-</t>
    </r>
  </si>
  <si>
    <r>
      <rPr>
        <sz val="10"/>
        <rFont val="Arial"/>
        <family val="2"/>
      </rPr>
      <t>Esportivo</t>
    </r>
  </si>
  <si>
    <r>
      <rPr>
        <sz val="10"/>
        <rFont val="Arial"/>
        <family val="2"/>
      </rPr>
      <t>Atividade:     4.2. Recreação</t>
    </r>
  </si>
  <si>
    <r>
      <rPr>
        <sz val="10"/>
        <rFont val="Arial"/>
        <family val="2"/>
      </rPr>
      <t>Atividade:     4.3. Turismo Social</t>
    </r>
  </si>
  <si>
    <r>
      <rPr>
        <sz val="10"/>
        <rFont val="Arial"/>
        <family val="2"/>
      </rPr>
      <t>Atividade:     2.1. Nutrição</t>
    </r>
  </si>
  <si>
    <r>
      <rPr>
        <sz val="10"/>
        <rFont val="Arial"/>
        <family val="2"/>
      </rPr>
      <t>Atividade:     2.2. Saúde Bucal</t>
    </r>
  </si>
  <si>
    <r>
      <rPr>
        <sz val="10"/>
        <rFont val="Arial"/>
        <family val="2"/>
      </rPr>
      <t>Atividade:     2.4. Cuidado Terapêutico</t>
    </r>
  </si>
  <si>
    <r>
      <rPr>
        <b/>
        <sz val="10"/>
        <rFont val="Arial"/>
        <family val="2"/>
      </rPr>
      <t>Realizações</t>
    </r>
  </si>
  <si>
    <r>
      <rPr>
        <b/>
        <sz val="8"/>
        <rFont val="Arial"/>
        <family val="2"/>
      </rPr>
      <t xml:space="preserve">1.1.0.2. Pré-escola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</si>
  <si>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sz val="7"/>
        <rFont val="Arial"/>
        <family val="2"/>
      </rPr>
      <t>Horário</t>
    </r>
  </si>
  <si>
    <r>
      <rPr>
        <sz val="7"/>
        <rFont val="Arial"/>
        <family val="2"/>
      </rPr>
      <t>Clientes</t>
    </r>
  </si>
  <si>
    <r>
      <rPr>
        <sz val="7"/>
        <rFont val="Arial"/>
        <family val="2"/>
      </rPr>
      <t>Remanejamentos</t>
    </r>
  </si>
  <si>
    <r>
      <rPr>
        <sz val="7"/>
        <rFont val="Arial"/>
        <family val="2"/>
      </rPr>
      <t>Remanejados</t>
    </r>
  </si>
  <si>
    <r>
      <rPr>
        <sz val="7"/>
        <rFont val="Arial"/>
        <family val="2"/>
      </rPr>
      <t>Transferências</t>
    </r>
  </si>
  <si>
    <r>
      <rPr>
        <sz val="7"/>
        <rFont val="Arial"/>
        <family val="2"/>
      </rPr>
      <t>Evasões</t>
    </r>
  </si>
  <si>
    <r>
      <rPr>
        <sz val="7"/>
        <rFont val="Arial"/>
        <family val="2"/>
      </rPr>
      <t>Turmas</t>
    </r>
  </si>
  <si>
    <r>
      <rPr>
        <sz val="7"/>
        <rFont val="Arial"/>
        <family val="2"/>
      </rPr>
      <t>Dias letivos</t>
    </r>
  </si>
  <si>
    <r>
      <rPr>
        <sz val="7"/>
        <rFont val="Arial"/>
        <family val="2"/>
      </rPr>
      <t>Horas</t>
    </r>
  </si>
  <si>
    <r>
      <rPr>
        <sz val="7"/>
        <rFont val="Arial"/>
        <family val="2"/>
      </rPr>
      <t>Freq.</t>
    </r>
  </si>
  <si>
    <r>
      <rPr>
        <sz val="7"/>
        <rFont val="Arial"/>
        <family val="2"/>
      </rPr>
      <t>Dep.</t>
    </r>
  </si>
  <si>
    <r>
      <rPr>
        <sz val="7"/>
        <rFont val="Arial"/>
        <family val="2"/>
      </rPr>
      <t>Usu.</t>
    </r>
  </si>
  <si>
    <r>
      <rPr>
        <sz val="7"/>
        <rFont val="Arial"/>
        <family val="2"/>
      </rPr>
      <t>Total</t>
    </r>
  </si>
  <si>
    <r>
      <rPr>
        <b/>
        <sz val="7"/>
        <rFont val="Arial"/>
        <family val="2"/>
      </rPr>
      <t>Total</t>
    </r>
  </si>
  <si>
    <r>
      <rPr>
        <sz val="7"/>
        <rFont val="Arial"/>
        <family val="2"/>
      </rPr>
      <t>Parcial</t>
    </r>
  </si>
  <si>
    <r>
      <rPr>
        <sz val="7"/>
        <rFont val="Arial"/>
        <family val="2"/>
      </rPr>
      <t>Integral</t>
    </r>
  </si>
  <si>
    <r>
      <rPr>
        <sz val="7"/>
        <rFont val="Arial"/>
        <family val="2"/>
      </rPr>
      <t>Remanescentes</t>
    </r>
  </si>
  <si>
    <r>
      <rPr>
        <sz val="7"/>
        <rFont val="Arial"/>
        <family val="2"/>
      </rPr>
      <t>Concluintes</t>
    </r>
  </si>
  <si>
    <r>
      <rPr>
        <b/>
        <sz val="8"/>
        <rFont val="Arial"/>
        <family val="2"/>
      </rPr>
      <t xml:space="preserve">1.2.0.1. Anos iniciais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</si>
  <si>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sz val="7"/>
        <rFont val="Arial"/>
        <family val="2"/>
      </rPr>
      <t>Anos/Horário</t>
    </r>
  </si>
  <si>
    <r>
      <rPr>
        <b/>
        <sz val="7"/>
        <rFont val="Arial"/>
        <family val="2"/>
      </rPr>
      <t>1º ano</t>
    </r>
  </si>
  <si>
    <r>
      <rPr>
        <b/>
        <sz val="7"/>
        <rFont val="Arial"/>
        <family val="2"/>
      </rPr>
      <t>2º ano</t>
    </r>
  </si>
  <si>
    <r>
      <rPr>
        <b/>
        <sz val="7"/>
        <rFont val="Arial"/>
        <family val="2"/>
      </rPr>
      <t>3º ano</t>
    </r>
  </si>
  <si>
    <r>
      <rPr>
        <b/>
        <sz val="7"/>
        <rFont val="Arial"/>
        <family val="2"/>
      </rPr>
      <t>4º ano</t>
    </r>
  </si>
  <si>
    <r>
      <rPr>
        <b/>
        <sz val="7"/>
        <rFont val="Arial"/>
        <family val="2"/>
      </rPr>
      <t>5º ano</t>
    </r>
  </si>
  <si>
    <r>
      <rPr>
        <sz val="7"/>
        <rFont val="Arial"/>
        <family val="2"/>
      </rPr>
      <t>Horas/ aula</t>
    </r>
  </si>
  <si>
    <r>
      <rPr>
        <sz val="7"/>
        <rFont val="Arial"/>
        <family val="2"/>
      </rPr>
      <t>Aprovados</t>
    </r>
  </si>
  <si>
    <r>
      <rPr>
        <b/>
        <sz val="8"/>
        <rFont val="Arial"/>
        <family val="2"/>
      </rPr>
      <t xml:space="preserve">1.2.0.2. Anos finais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</si>
  <si>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b/>
        <sz val="7"/>
        <rFont val="Arial"/>
        <family val="2"/>
      </rPr>
      <t>6º ano</t>
    </r>
  </si>
  <si>
    <r>
      <rPr>
        <b/>
        <sz val="7"/>
        <rFont val="Arial"/>
        <family val="2"/>
      </rPr>
      <t>7º ano</t>
    </r>
  </si>
  <si>
    <r>
      <rPr>
        <b/>
        <sz val="7"/>
        <rFont val="Arial"/>
        <family val="2"/>
      </rPr>
      <t>8º ano</t>
    </r>
  </si>
  <si>
    <r>
      <rPr>
        <b/>
        <sz val="7"/>
        <rFont val="Arial"/>
        <family val="2"/>
      </rPr>
      <t>9º ano</t>
    </r>
  </si>
  <si>
    <r>
      <rPr>
        <sz val="7"/>
        <rFont val="Arial"/>
        <family val="2"/>
      </rPr>
      <t>Com dependência</t>
    </r>
  </si>
  <si>
    <r>
      <rPr>
        <b/>
        <sz val="8"/>
        <rFont val="Arial"/>
        <family val="2"/>
      </rPr>
      <t xml:space="preserve">1.4.0.1. Alfabetização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</si>
  <si>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sz val="7"/>
        <rFont val="Arial"/>
        <family val="2"/>
      </rPr>
      <t>Com.</t>
    </r>
  </si>
  <si>
    <r>
      <rPr>
        <b/>
        <sz val="8"/>
        <rFont val="Arial"/>
        <family val="2"/>
      </rPr>
      <t xml:space="preserve">1.4.0.2. Anos iniciais do ensino fundamental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</si>
  <si>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b/>
        <sz val="8"/>
        <rFont val="Arial"/>
        <family val="2"/>
      </rPr>
      <t xml:space="preserve">1.4.0.3. Anos finais do ensino fundamental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</si>
  <si>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b/>
        <sz val="8"/>
        <rFont val="Arial"/>
        <family val="2"/>
      </rPr>
      <t xml:space="preserve">1.4.0.4. Ensino médio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</si>
  <si>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b/>
        <sz val="12"/>
        <rFont val="Arial"/>
        <family val="2"/>
      </rPr>
      <t>1.5.1. Acompanhamento Pedagógico</t>
    </r>
  </si>
  <si>
    <r>
      <rPr>
        <b/>
        <sz val="8"/>
        <rFont val="Arial"/>
        <family val="2"/>
      </rPr>
      <t>1.5.1.1. Curso</t>
    </r>
  </si>
  <si>
    <r>
      <rPr>
        <sz val="7"/>
        <rFont val="Arial"/>
        <family val="2"/>
      </rPr>
      <t>Dias</t>
    </r>
  </si>
  <si>
    <r>
      <rPr>
        <b/>
        <sz val="12"/>
        <rFont val="Arial"/>
        <family val="2"/>
      </rPr>
      <t>1.5.2. Complementação Curricular</t>
    </r>
  </si>
  <si>
    <r>
      <rPr>
        <b/>
        <sz val="8"/>
        <rFont val="Arial"/>
        <family val="2"/>
      </rPr>
      <t>1.5.2.1. Curso</t>
    </r>
  </si>
  <si>
    <r>
      <rPr>
        <b/>
        <sz val="8"/>
        <rFont val="Arial"/>
        <family val="2"/>
      </rPr>
      <t>1.5.2.3. Palestra</t>
    </r>
  </si>
  <si>
    <r>
      <rPr>
        <sz val="7"/>
        <rFont val="Arial"/>
        <family val="2"/>
      </rPr>
      <t>Desistênc ias</t>
    </r>
  </si>
  <si>
    <r>
      <rPr>
        <sz val="7"/>
        <rFont val="Arial"/>
        <family val="2"/>
      </rPr>
      <t>Nº</t>
    </r>
  </si>
  <si>
    <r>
      <rPr>
        <sz val="7"/>
        <rFont val="Arial"/>
        <family val="2"/>
      </rPr>
      <t>Público</t>
    </r>
  </si>
  <si>
    <r>
      <rPr>
        <b/>
        <sz val="12"/>
        <rFont val="Arial"/>
        <family val="2"/>
      </rPr>
      <t>1.5.3. Aperfeiçoamento Especializado</t>
    </r>
  </si>
  <si>
    <r>
      <rPr>
        <b/>
        <sz val="8"/>
        <rFont val="Arial"/>
        <family val="2"/>
      </rPr>
      <t>1.5.3.2. Curso</t>
    </r>
  </si>
  <si>
    <r>
      <rPr>
        <b/>
        <sz val="8"/>
        <rFont val="Arial"/>
        <family val="2"/>
      </rPr>
      <t>1.5.3.3. Oficina</t>
    </r>
  </si>
  <si>
    <r>
      <rPr>
        <b/>
        <sz val="8"/>
        <rFont val="Arial"/>
        <family val="2"/>
      </rPr>
      <t>1.5.3.4. Palestra</t>
    </r>
  </si>
  <si>
    <r>
      <rPr>
        <b/>
        <sz val="12"/>
        <rFont val="Arial"/>
        <family val="2"/>
      </rPr>
      <t>1.7.1. Ciências</t>
    </r>
  </si>
  <si>
    <r>
      <rPr>
        <b/>
        <sz val="8"/>
        <rFont val="Arial"/>
        <family val="2"/>
      </rPr>
      <t>1.7.1.3. Exposição</t>
    </r>
  </si>
  <si>
    <r>
      <rPr>
        <b/>
        <sz val="8"/>
        <rFont val="Arial"/>
        <family val="2"/>
      </rPr>
      <t>1.7.1.4. Oficina</t>
    </r>
  </si>
  <si>
    <r>
      <rPr>
        <b/>
        <sz val="8"/>
        <rFont val="Arial"/>
        <family val="2"/>
      </rPr>
      <t>1.7.1.5. Palestra</t>
    </r>
  </si>
  <si>
    <r>
      <rPr>
        <b/>
        <sz val="8"/>
        <rFont val="Arial"/>
        <family val="2"/>
      </rPr>
      <t>1.7.1.6. Roda de conversa</t>
    </r>
  </si>
  <si>
    <r>
      <rPr>
        <sz val="7"/>
        <rFont val="Arial"/>
        <family val="2"/>
      </rPr>
      <t>Particip.</t>
    </r>
  </si>
  <si>
    <r>
      <rPr>
        <b/>
        <sz val="8"/>
        <rFont val="Arial"/>
        <family val="2"/>
      </rPr>
      <t>1.7.1.7. Visita mediada</t>
    </r>
  </si>
  <si>
    <r>
      <rPr>
        <b/>
        <sz val="12"/>
        <rFont val="Arial"/>
        <family val="2"/>
      </rPr>
      <t>1.7.2. Humanidades</t>
    </r>
  </si>
  <si>
    <r>
      <rPr>
        <b/>
        <sz val="8"/>
        <rFont val="Arial"/>
        <family val="2"/>
      </rPr>
      <t>1.7.2.1. Apresentação</t>
    </r>
  </si>
  <si>
    <r>
      <rPr>
        <b/>
        <sz val="8"/>
        <rFont val="Arial"/>
        <family val="2"/>
      </rPr>
      <t>1.7.2.7. Roda de conversa</t>
    </r>
  </si>
  <si>
    <r>
      <rPr>
        <b/>
        <sz val="12"/>
        <rFont val="Arial"/>
        <family val="2"/>
      </rPr>
      <t>1.7.3. Meio Ambiente</t>
    </r>
  </si>
  <si>
    <r>
      <rPr>
        <b/>
        <sz val="8"/>
        <rFont val="Arial"/>
        <family val="2"/>
      </rPr>
      <t>1.7.3.1. Curso</t>
    </r>
  </si>
  <si>
    <r>
      <rPr>
        <b/>
        <sz val="8"/>
        <rFont val="Arial"/>
        <family val="2"/>
      </rPr>
      <t>1.7.3.2. Debate</t>
    </r>
  </si>
  <si>
    <r>
      <rPr>
        <b/>
        <sz val="8"/>
        <rFont val="Arial"/>
        <family val="2"/>
      </rPr>
      <t>1.7.3.3. Exposição</t>
    </r>
  </si>
  <si>
    <r>
      <rPr>
        <b/>
        <sz val="8"/>
        <rFont val="Arial"/>
        <family val="2"/>
      </rPr>
      <t>1.7.3.4. Oficina</t>
    </r>
  </si>
  <si>
    <r>
      <rPr>
        <b/>
        <sz val="8"/>
        <rFont val="Arial"/>
        <family val="2"/>
      </rPr>
      <t>1.7.3.5. Palestra</t>
    </r>
  </si>
  <si>
    <r>
      <rPr>
        <b/>
        <sz val="8"/>
        <rFont val="Arial"/>
        <family val="2"/>
      </rPr>
      <t>1.7.3.6. Roda de conversa</t>
    </r>
  </si>
  <si>
    <r>
      <rPr>
        <b/>
        <sz val="8"/>
        <rFont val="Arial"/>
        <family val="2"/>
      </rPr>
      <t>2.1.0.1. Clínica ambulatorial</t>
    </r>
  </si>
  <si>
    <r>
      <rPr>
        <sz val="7"/>
        <rFont val="Arial"/>
        <family val="2"/>
      </rPr>
      <t>Presenças nas consultas</t>
    </r>
  </si>
  <si>
    <r>
      <rPr>
        <sz val="7"/>
        <rFont val="Arial"/>
        <family val="2"/>
      </rPr>
      <t>Exame</t>
    </r>
  </si>
  <si>
    <r>
      <rPr>
        <sz val="7"/>
        <rFont val="Arial"/>
        <family val="2"/>
      </rPr>
      <t>Reexame</t>
    </r>
  </si>
  <si>
    <r>
      <rPr>
        <sz val="7"/>
        <rFont val="Arial"/>
        <family val="2"/>
      </rPr>
      <t>Tratamen to</t>
    </r>
  </si>
  <si>
    <r>
      <rPr>
        <b/>
        <sz val="8"/>
        <rFont val="Arial"/>
        <family val="2"/>
      </rPr>
      <t>2.1.0.2. Lanche</t>
    </r>
  </si>
  <si>
    <r>
      <rPr>
        <sz val="7"/>
        <rFont val="Arial"/>
        <family val="2"/>
      </rPr>
      <t>Número</t>
    </r>
  </si>
  <si>
    <r>
      <rPr>
        <b/>
        <sz val="8"/>
        <rFont val="Arial"/>
        <family val="2"/>
      </rPr>
      <t>2.1.0.3. Refeições</t>
    </r>
  </si>
  <si>
    <r>
      <rPr>
        <sz val="7"/>
        <rFont val="Arial"/>
        <family val="2"/>
      </rPr>
      <t>Desjejuns</t>
    </r>
  </si>
  <si>
    <r>
      <rPr>
        <sz val="7"/>
        <rFont val="Arial"/>
        <family val="2"/>
      </rPr>
      <t>Dias de desjejum</t>
    </r>
  </si>
  <si>
    <r>
      <rPr>
        <sz val="7"/>
        <rFont val="Arial"/>
        <family val="2"/>
      </rPr>
      <t>Almoços</t>
    </r>
  </si>
  <si>
    <r>
      <rPr>
        <sz val="7"/>
        <rFont val="Arial"/>
        <family val="2"/>
      </rPr>
      <t>Dias de almoço</t>
    </r>
  </si>
  <si>
    <r>
      <rPr>
        <sz val="7"/>
        <rFont val="Arial"/>
        <family val="2"/>
      </rPr>
      <t>Jantares</t>
    </r>
  </si>
  <si>
    <r>
      <rPr>
        <sz val="7"/>
        <rFont val="Arial"/>
        <family val="2"/>
      </rPr>
      <t>Dias de jantar</t>
    </r>
  </si>
  <si>
    <r>
      <rPr>
        <sz val="7"/>
        <rFont val="Arial"/>
        <family val="2"/>
      </rPr>
      <t>Refeições</t>
    </r>
  </si>
  <si>
    <r>
      <rPr>
        <b/>
        <sz val="8"/>
        <rFont val="Arial"/>
        <family val="2"/>
      </rPr>
      <t>2.1.0.4. Sessão diagnóstica</t>
    </r>
  </si>
  <si>
    <r>
      <rPr>
        <b/>
        <sz val="8"/>
        <rFont val="Arial"/>
        <family val="2"/>
      </rPr>
      <t xml:space="preserve">2.2.0.1. Clínica ambulatorial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(continua)</t>
    </r>
  </si>
  <si>
    <r>
      <rPr>
        <sz val="7"/>
        <rFont val="Arial"/>
        <family val="2"/>
      </rPr>
      <t>Tratamentos iniciados</t>
    </r>
  </si>
  <si>
    <r>
      <rPr>
        <sz val="7"/>
        <rFont val="Arial"/>
        <family val="2"/>
      </rPr>
      <t>Tratamentos concluídos</t>
    </r>
  </si>
  <si>
    <r>
      <rPr>
        <sz val="7"/>
        <rFont val="Arial"/>
        <family val="2"/>
      </rPr>
      <t>Procedimentos complementares</t>
    </r>
  </si>
  <si>
    <r>
      <rPr>
        <sz val="7"/>
        <rFont val="Arial"/>
        <family val="2"/>
      </rPr>
      <t>Reavaliaç ão</t>
    </r>
  </si>
  <si>
    <r>
      <rPr>
        <sz val="7"/>
        <rFont val="Arial"/>
        <family val="2"/>
      </rPr>
      <t>Urgência</t>
    </r>
  </si>
  <si>
    <r>
      <rPr>
        <sz val="7"/>
        <rFont val="Arial"/>
        <family val="2"/>
      </rPr>
      <t>Radiog.</t>
    </r>
  </si>
  <si>
    <r>
      <rPr>
        <sz val="7"/>
        <rFont val="Arial"/>
        <family val="2"/>
      </rPr>
      <t>Prescri.</t>
    </r>
  </si>
  <si>
    <r>
      <rPr>
        <sz val="7"/>
        <rFont val="Arial"/>
        <family val="2"/>
      </rPr>
      <t>Procedimentos realizados nas consultas</t>
    </r>
  </si>
  <si>
    <r>
      <rPr>
        <sz val="7"/>
        <rFont val="Arial"/>
        <family val="2"/>
      </rPr>
      <t>Dentístic a</t>
    </r>
  </si>
  <si>
    <r>
      <rPr>
        <sz val="7"/>
        <rFont val="Arial"/>
        <family val="2"/>
      </rPr>
      <t>Cirurgia</t>
    </r>
  </si>
  <si>
    <r>
      <rPr>
        <sz val="7"/>
        <rFont val="Arial"/>
        <family val="2"/>
      </rPr>
      <t>Periodonti a</t>
    </r>
  </si>
  <si>
    <r>
      <rPr>
        <sz val="7"/>
        <rFont val="Arial"/>
        <family val="2"/>
      </rPr>
      <t>Preventiv a</t>
    </r>
  </si>
  <si>
    <r>
      <rPr>
        <sz val="7"/>
        <rFont val="Arial"/>
        <family val="2"/>
      </rPr>
      <t xml:space="preserve">Orto. prev. / O.
</t>
    </r>
    <r>
      <rPr>
        <sz val="7"/>
        <rFont val="Arial"/>
        <family val="2"/>
      </rPr>
      <t>F. M.</t>
    </r>
  </si>
  <si>
    <r>
      <rPr>
        <sz val="7"/>
        <rFont val="Arial"/>
        <family val="2"/>
      </rPr>
      <t>Endodonti a</t>
    </r>
  </si>
  <si>
    <r>
      <rPr>
        <sz val="7"/>
        <rFont val="Arial"/>
        <family val="2"/>
      </rPr>
      <t>Prótese</t>
    </r>
  </si>
  <si>
    <r>
      <rPr>
        <sz val="7"/>
        <rFont val="Arial"/>
        <family val="2"/>
      </rPr>
      <t>Outros</t>
    </r>
  </si>
  <si>
    <r>
      <rPr>
        <b/>
        <sz val="8"/>
        <rFont val="Arial"/>
        <family val="2"/>
      </rPr>
      <t>2.2.0.2. Sessão clínica</t>
    </r>
  </si>
  <si>
    <r>
      <rPr>
        <sz val="7"/>
        <rFont val="Arial"/>
        <family val="2"/>
      </rPr>
      <t>Procedimentos realizados nas sessões</t>
    </r>
  </si>
  <si>
    <r>
      <rPr>
        <sz val="7"/>
        <rFont val="Arial"/>
        <family val="2"/>
      </rPr>
      <t>Boas- vindas</t>
    </r>
  </si>
  <si>
    <r>
      <rPr>
        <sz val="7"/>
        <rFont val="Arial"/>
        <family val="2"/>
      </rPr>
      <t>DEP</t>
    </r>
  </si>
  <si>
    <r>
      <rPr>
        <sz val="7"/>
        <rFont val="Arial"/>
        <family val="2"/>
      </rPr>
      <t>ATF</t>
    </r>
  </si>
  <si>
    <r>
      <rPr>
        <sz val="7"/>
        <rFont val="Arial"/>
        <family val="2"/>
      </rPr>
      <t>TRA</t>
    </r>
  </si>
  <si>
    <r>
      <rPr>
        <sz val="7"/>
        <rFont val="Arial"/>
        <family val="2"/>
      </rPr>
      <t>Lev. nec.</t>
    </r>
  </si>
  <si>
    <r>
      <rPr>
        <b/>
        <sz val="8"/>
        <rFont val="Arial"/>
        <family val="2"/>
      </rPr>
      <t>2.3.0.1. Campanha</t>
    </r>
  </si>
  <si>
    <r>
      <rPr>
        <b/>
        <sz val="8"/>
        <rFont val="Arial"/>
        <family val="2"/>
      </rPr>
      <t>2.3.0.2. Curso</t>
    </r>
  </si>
  <si>
    <r>
      <rPr>
        <b/>
        <sz val="8"/>
        <rFont val="Arial"/>
        <family val="2"/>
      </rPr>
      <t>2.3.0.3. Encontro</t>
    </r>
  </si>
  <si>
    <r>
      <rPr>
        <b/>
        <sz val="8"/>
        <rFont val="Arial"/>
        <family val="2"/>
      </rPr>
      <t>2.3.0.4. Exposição mediada</t>
    </r>
  </si>
  <si>
    <r>
      <rPr>
        <b/>
        <sz val="8"/>
        <rFont val="Arial"/>
        <family val="2"/>
      </rPr>
      <t>2.3.0.5. Oficina</t>
    </r>
  </si>
  <si>
    <r>
      <rPr>
        <b/>
        <sz val="8"/>
        <rFont val="Arial"/>
        <family val="2"/>
      </rPr>
      <t>2.3.0.6. Orientação</t>
    </r>
  </si>
  <si>
    <r>
      <rPr>
        <b/>
        <sz val="8"/>
        <rFont val="Arial"/>
        <family val="2"/>
      </rPr>
      <t>2.3.0.7. Palestra</t>
    </r>
  </si>
  <si>
    <r>
      <rPr>
        <b/>
        <sz val="8"/>
        <rFont val="Arial"/>
        <family val="2"/>
      </rPr>
      <t>2.3.0.8. Roda de conversa</t>
    </r>
  </si>
  <si>
    <r>
      <rPr>
        <b/>
        <sz val="8"/>
        <rFont val="Arial"/>
        <family val="2"/>
      </rPr>
      <t>2.3.0.10. Videodebate</t>
    </r>
  </si>
  <si>
    <r>
      <rPr>
        <b/>
        <sz val="8"/>
        <rFont val="Arial"/>
        <family val="2"/>
      </rPr>
      <t>2.3.0.11. Vivência</t>
    </r>
  </si>
  <si>
    <r>
      <rPr>
        <b/>
        <sz val="8"/>
        <rFont val="Arial"/>
        <family val="2"/>
      </rPr>
      <t>2.3.0.9. Sessão diagnóstica</t>
    </r>
  </si>
  <si>
    <r>
      <rPr>
        <b/>
        <sz val="12"/>
        <rFont val="Arial"/>
        <family val="2"/>
      </rPr>
      <t>2.4.1. Atenção de Enfermagem</t>
    </r>
  </si>
  <si>
    <r>
      <rPr>
        <b/>
        <sz val="8"/>
        <rFont val="Arial"/>
        <family val="2"/>
      </rPr>
      <t>2.4.1.1. Clínica ambulatorial</t>
    </r>
  </si>
  <si>
    <r>
      <rPr>
        <sz val="7"/>
        <rFont val="Arial"/>
        <family val="2"/>
      </rPr>
      <t>Atenção básica</t>
    </r>
  </si>
  <si>
    <r>
      <rPr>
        <b/>
        <sz val="8"/>
        <rFont val="Arial"/>
        <family val="2"/>
      </rPr>
      <t>2.4.1.2. Rotinas de cuidado</t>
    </r>
  </si>
  <si>
    <r>
      <rPr>
        <sz val="7"/>
        <rFont val="Arial"/>
        <family val="2"/>
      </rPr>
      <t>Pessoas assistidas</t>
    </r>
  </si>
  <si>
    <r>
      <rPr>
        <b/>
        <sz val="12"/>
        <rFont val="Arial"/>
        <family val="2"/>
      </rPr>
      <t>2.4.2. Atenção Médica</t>
    </r>
  </si>
  <si>
    <r>
      <rPr>
        <b/>
        <sz val="8"/>
        <rFont val="Arial"/>
        <family val="2"/>
      </rPr>
      <t>2.4.2.1. Clínica ambulatorial</t>
    </r>
  </si>
  <si>
    <r>
      <rPr>
        <sz val="7"/>
        <rFont val="Arial"/>
        <family val="2"/>
      </rPr>
      <t>Geral</t>
    </r>
  </si>
  <si>
    <r>
      <rPr>
        <sz val="7"/>
        <rFont val="Arial"/>
        <family val="2"/>
      </rPr>
      <t>Especializada</t>
    </r>
  </si>
  <si>
    <r>
      <rPr>
        <sz val="7"/>
        <rFont val="Arial"/>
        <family val="2"/>
      </rPr>
      <t>Presença s nas consultas</t>
    </r>
  </si>
  <si>
    <r>
      <rPr>
        <b/>
        <sz val="8"/>
        <rFont val="Arial"/>
        <family val="2"/>
      </rPr>
      <t>2.4.2.2. Exame por imagem</t>
    </r>
  </si>
  <si>
    <r>
      <rPr>
        <sz val="7"/>
        <rFont val="Arial"/>
        <family val="2"/>
      </rPr>
      <t>Mamograf ias</t>
    </r>
  </si>
  <si>
    <r>
      <rPr>
        <sz val="7"/>
        <rFont val="Arial"/>
        <family val="2"/>
      </rPr>
      <t>Ultrassonografias</t>
    </r>
  </si>
  <si>
    <r>
      <rPr>
        <sz val="7"/>
        <rFont val="Arial"/>
        <family val="2"/>
      </rPr>
      <t>Mamária</t>
    </r>
  </si>
  <si>
    <r>
      <rPr>
        <sz val="7"/>
        <rFont val="Arial"/>
        <family val="2"/>
      </rPr>
      <t>Pélvica</t>
    </r>
  </si>
  <si>
    <r>
      <rPr>
        <sz val="7"/>
        <rFont val="Arial"/>
        <family val="2"/>
      </rPr>
      <t>Endovagi nal</t>
    </r>
  </si>
  <si>
    <r>
      <rPr>
        <b/>
        <sz val="12"/>
        <rFont val="Arial"/>
        <family val="2"/>
      </rPr>
      <t>2.4.3. Cuidado Especializado</t>
    </r>
  </si>
  <si>
    <r>
      <rPr>
        <b/>
        <sz val="8"/>
        <rFont val="Arial"/>
        <family val="2"/>
      </rPr>
      <t>2.4.3.1. Clínica ambulatorial</t>
    </r>
  </si>
  <si>
    <r>
      <rPr>
        <b/>
        <sz val="12"/>
        <rFont val="Arial"/>
        <family val="2"/>
      </rPr>
      <t>2.4.4. Práticas Integrativas e Complementares</t>
    </r>
  </si>
  <si>
    <r>
      <rPr>
        <b/>
        <sz val="8"/>
        <rFont val="Arial"/>
        <family val="2"/>
      </rPr>
      <t>2.4.4.1. Clínica ambulatorial</t>
    </r>
  </si>
  <si>
    <r>
      <rPr>
        <sz val="7"/>
        <rFont val="Arial"/>
        <family val="2"/>
      </rPr>
      <t>Cuidado continuad o</t>
    </r>
  </si>
  <si>
    <r>
      <rPr>
        <b/>
        <sz val="12"/>
        <rFont val="Arial"/>
        <family val="2"/>
      </rPr>
      <t>3.1.1. Circo</t>
    </r>
  </si>
  <si>
    <r>
      <rPr>
        <b/>
        <sz val="8"/>
        <rFont val="Arial"/>
        <family val="2"/>
      </rPr>
      <t>3.1.1.1. Apresentação</t>
    </r>
  </si>
  <si>
    <r>
      <rPr>
        <b/>
        <sz val="8"/>
        <rFont val="Arial"/>
        <family val="2"/>
      </rPr>
      <t>3.1.1.8. Oficina</t>
    </r>
  </si>
  <si>
    <r>
      <rPr>
        <b/>
        <sz val="12"/>
        <rFont val="Arial"/>
        <family val="2"/>
      </rPr>
      <t>3.1.2. Dança</t>
    </r>
  </si>
  <si>
    <r>
      <rPr>
        <b/>
        <sz val="8"/>
        <rFont val="Arial"/>
        <family val="2"/>
      </rPr>
      <t>3.1.2.1. Apresentação</t>
    </r>
  </si>
  <si>
    <r>
      <rPr>
        <b/>
        <sz val="8"/>
        <rFont val="Arial"/>
        <family val="2"/>
      </rPr>
      <t>3.1.2.2. Curso</t>
    </r>
  </si>
  <si>
    <r>
      <rPr>
        <b/>
        <sz val="8"/>
        <rFont val="Arial"/>
        <family val="2"/>
      </rPr>
      <t>3.1.2.3. Debate</t>
    </r>
  </si>
  <si>
    <r>
      <rPr>
        <b/>
        <sz val="8"/>
        <rFont val="Arial"/>
        <family val="2"/>
      </rPr>
      <t>3.1.2.8. Oficina</t>
    </r>
  </si>
  <si>
    <r>
      <rPr>
        <b/>
        <sz val="12"/>
        <rFont val="Arial"/>
        <family val="2"/>
      </rPr>
      <t>3.1.3. Teatro</t>
    </r>
  </si>
  <si>
    <r>
      <rPr>
        <b/>
        <sz val="8"/>
        <rFont val="Arial"/>
        <family val="2"/>
      </rPr>
      <t>3.1.3.1. Apresentação</t>
    </r>
  </si>
  <si>
    <r>
      <rPr>
        <b/>
        <sz val="8"/>
        <rFont val="Arial"/>
        <family val="2"/>
      </rPr>
      <t>3.1.3.2. Curso</t>
    </r>
  </si>
  <si>
    <r>
      <rPr>
        <b/>
        <sz val="8"/>
        <rFont val="Arial"/>
        <family val="2"/>
      </rPr>
      <t>3.1.3.3. Debate</t>
    </r>
  </si>
  <si>
    <r>
      <rPr>
        <b/>
        <sz val="8"/>
        <rFont val="Arial"/>
        <family val="2"/>
      </rPr>
      <t>3.1.3.8. Oficina</t>
    </r>
  </si>
  <si>
    <r>
      <rPr>
        <b/>
        <sz val="8"/>
        <rFont val="Arial"/>
        <family val="2"/>
      </rPr>
      <t>3.2.0.1. Curso</t>
    </r>
  </si>
  <si>
    <r>
      <rPr>
        <b/>
        <sz val="8"/>
        <rFont val="Arial"/>
        <family val="2"/>
      </rPr>
      <t>3.2.0.4. Exposição de arte</t>
    </r>
  </si>
  <si>
    <r>
      <rPr>
        <b/>
        <sz val="8"/>
        <rFont val="Arial"/>
        <family val="2"/>
      </rPr>
      <t>3.2.0.7. Oficina</t>
    </r>
  </si>
  <si>
    <r>
      <rPr>
        <b/>
        <sz val="8"/>
        <rFont val="Arial"/>
        <family val="2"/>
      </rPr>
      <t>3.2.0.8. Palestra</t>
    </r>
  </si>
  <si>
    <r>
      <rPr>
        <b/>
        <sz val="8"/>
        <rFont val="Arial"/>
        <family val="2"/>
      </rPr>
      <t>3.2.0.10. Visita mediada à exposição</t>
    </r>
  </si>
  <si>
    <r>
      <rPr>
        <b/>
        <sz val="8"/>
        <rFont val="Arial"/>
        <family val="2"/>
      </rPr>
      <t>3.3.0.1. Apresentação</t>
    </r>
  </si>
  <si>
    <r>
      <rPr>
        <b/>
        <sz val="8"/>
        <rFont val="Arial"/>
        <family val="2"/>
      </rPr>
      <t>3.3.0.2. Curso</t>
    </r>
  </si>
  <si>
    <r>
      <rPr>
        <b/>
        <sz val="8"/>
        <rFont val="Arial"/>
        <family val="2"/>
      </rPr>
      <t>3.3.0.3. Debate</t>
    </r>
  </si>
  <si>
    <r>
      <rPr>
        <b/>
        <sz val="8"/>
        <rFont val="Arial"/>
        <family val="2"/>
      </rPr>
      <t>3.3.0.8. Oficina</t>
    </r>
  </si>
  <si>
    <r>
      <rPr>
        <b/>
        <sz val="8"/>
        <rFont val="Arial"/>
        <family val="2"/>
      </rPr>
      <t>3.4.0.1. Apresentação</t>
    </r>
  </si>
  <si>
    <r>
      <rPr>
        <b/>
        <sz val="8"/>
        <rFont val="Arial"/>
        <family val="2"/>
      </rPr>
      <t>3.4.0.10. Palestra</t>
    </r>
  </si>
  <si>
    <r>
      <rPr>
        <b/>
        <sz val="8"/>
        <rFont val="Arial"/>
        <family val="2"/>
      </rPr>
      <t>3.4.0.5. Exposição</t>
    </r>
  </si>
  <si>
    <r>
      <rPr>
        <b/>
        <sz val="8"/>
        <rFont val="Arial"/>
        <family val="2"/>
      </rPr>
      <t>3.4.0.7. Intervenção urbana</t>
    </r>
  </si>
  <si>
    <r>
      <rPr>
        <b/>
        <sz val="8"/>
        <rFont val="Arial"/>
        <family val="2"/>
      </rPr>
      <t>3.4.0.8. Mediação</t>
    </r>
  </si>
  <si>
    <r>
      <rPr>
        <b/>
        <sz val="8"/>
        <rFont val="Arial"/>
        <family val="2"/>
      </rPr>
      <t>3.4.0.9. Oficina</t>
    </r>
  </si>
  <si>
    <r>
      <rPr>
        <b/>
        <sz val="8"/>
        <rFont val="Arial"/>
        <family val="2"/>
      </rPr>
      <t>3.5.0.2. Debate</t>
    </r>
  </si>
  <si>
    <r>
      <rPr>
        <b/>
        <sz val="8"/>
        <rFont val="Arial"/>
        <family val="2"/>
      </rPr>
      <t>3.5.0.4. Exibição</t>
    </r>
  </si>
  <si>
    <r>
      <rPr>
        <b/>
        <sz val="8"/>
        <rFont val="Arial"/>
        <family val="2"/>
      </rPr>
      <t>3.5.0.8. Oficina</t>
    </r>
  </si>
  <si>
    <r>
      <rPr>
        <b/>
        <sz val="8"/>
        <rFont val="Arial"/>
        <family val="2"/>
      </rPr>
      <t>3.5.0.9. Palestra</t>
    </r>
  </si>
  <si>
    <r>
      <rPr>
        <b/>
        <sz val="8"/>
        <rFont val="Arial"/>
        <family val="2"/>
      </rPr>
      <t>3.6.0.1. Captação e difusão de livros</t>
    </r>
  </si>
  <si>
    <r>
      <rPr>
        <sz val="7"/>
        <rFont val="Arial"/>
        <family val="2"/>
      </rPr>
      <t>Livros captados</t>
    </r>
  </si>
  <si>
    <r>
      <rPr>
        <sz val="7"/>
        <rFont val="Arial"/>
        <family val="2"/>
      </rPr>
      <t>Livros trocados</t>
    </r>
  </si>
  <si>
    <r>
      <rPr>
        <b/>
        <sz val="8"/>
        <rFont val="Arial"/>
        <family val="2"/>
      </rPr>
      <t>3.6.0.2. Consulta</t>
    </r>
  </si>
  <si>
    <r>
      <rPr>
        <sz val="7"/>
        <rFont val="Arial"/>
        <family val="2"/>
      </rPr>
      <t>Pessoas presentes</t>
    </r>
  </si>
  <si>
    <r>
      <rPr>
        <sz val="7"/>
        <rFont val="Arial"/>
        <family val="2"/>
      </rPr>
      <t>Acervo</t>
    </r>
  </si>
  <si>
    <r>
      <rPr>
        <sz val="7"/>
        <rFont val="Arial"/>
        <family val="2"/>
      </rPr>
      <t>Internet</t>
    </r>
  </si>
  <si>
    <r>
      <rPr>
        <sz val="7"/>
        <rFont val="Arial"/>
        <family val="2"/>
      </rPr>
      <t>Acesso à biblioteca virtual</t>
    </r>
  </si>
  <si>
    <r>
      <rPr>
        <b/>
        <sz val="8"/>
        <rFont val="Arial"/>
        <family val="2"/>
      </rPr>
      <t>3.6.0.3. Empréstimo</t>
    </r>
  </si>
  <si>
    <r>
      <rPr>
        <sz val="7"/>
        <rFont val="Arial"/>
        <family val="2"/>
      </rPr>
      <t>Clientes presentes</t>
    </r>
  </si>
  <si>
    <r>
      <rPr>
        <sz val="7"/>
        <rFont val="Arial"/>
        <family val="2"/>
      </rPr>
      <t>Novos</t>
    </r>
  </si>
  <si>
    <r>
      <rPr>
        <sz val="7"/>
        <rFont val="Arial"/>
        <family val="2"/>
      </rPr>
      <t>Renovados</t>
    </r>
  </si>
  <si>
    <r>
      <rPr>
        <b/>
        <sz val="8"/>
        <rFont val="Arial"/>
        <family val="2"/>
      </rPr>
      <t>3.6.0.4. Oficina</t>
    </r>
  </si>
  <si>
    <r>
      <rPr>
        <b/>
        <sz val="8"/>
        <rFont val="Arial"/>
        <family val="2"/>
      </rPr>
      <t>3.6.0.5. Pesquisa documentária</t>
    </r>
  </si>
  <si>
    <r>
      <rPr>
        <b/>
        <sz val="12"/>
        <rFont val="Arial"/>
        <family val="2"/>
      </rPr>
      <t>4.1.1. Avaliação Físico-Funcional</t>
    </r>
  </si>
  <si>
    <r>
      <rPr>
        <b/>
        <sz val="8"/>
        <rFont val="Arial"/>
        <family val="2"/>
      </rPr>
      <t>4.1.1.1. Avaliação</t>
    </r>
  </si>
  <si>
    <r>
      <rPr>
        <b/>
        <sz val="12"/>
        <rFont val="Arial"/>
        <family val="2"/>
      </rPr>
      <t>4.1.2. Eventos Físico-Esportivos</t>
    </r>
  </si>
  <si>
    <r>
      <rPr>
        <b/>
        <sz val="8"/>
        <rFont val="Arial"/>
        <family val="2"/>
      </rPr>
      <t>4.1.2.2. Aula especial</t>
    </r>
  </si>
  <si>
    <r>
      <rPr>
        <b/>
        <sz val="8"/>
        <rFont val="Arial"/>
        <family val="2"/>
      </rPr>
      <t>4.1.2.3. Competição</t>
    </r>
  </si>
  <si>
    <r>
      <rPr>
        <sz val="7"/>
        <rFont val="Arial"/>
        <family val="2"/>
      </rPr>
      <t>Partidas / Disputas</t>
    </r>
  </si>
  <si>
    <r>
      <rPr>
        <sz val="7"/>
        <rFont val="Arial"/>
        <family val="2"/>
      </rPr>
      <t>Plateia</t>
    </r>
  </si>
  <si>
    <r>
      <rPr>
        <sz val="7"/>
        <rFont val="Arial"/>
        <family val="2"/>
      </rPr>
      <t>Nº de Equipes</t>
    </r>
  </si>
  <si>
    <r>
      <rPr>
        <b/>
        <sz val="8"/>
        <rFont val="Arial"/>
        <family val="2"/>
      </rPr>
      <t>4.1.2.4. Oficina</t>
    </r>
  </si>
  <si>
    <r>
      <rPr>
        <b/>
        <sz val="8"/>
        <rFont val="Arial"/>
        <family val="2"/>
      </rPr>
      <t>4.1.2.5. Palestra</t>
    </r>
  </si>
  <si>
    <r>
      <rPr>
        <b/>
        <sz val="12"/>
        <rFont val="Arial"/>
        <family val="2"/>
      </rPr>
      <t>4.1.3. Execícios Físicos Sistemáticos</t>
    </r>
  </si>
  <si>
    <r>
      <rPr>
        <b/>
        <sz val="8"/>
        <rFont val="Arial"/>
        <family val="2"/>
      </rPr>
      <t>4.1.3.1. Exercício físico coletivo</t>
    </r>
  </si>
  <si>
    <r>
      <rPr>
        <b/>
        <sz val="8"/>
        <rFont val="Arial"/>
        <family val="2"/>
      </rPr>
      <t>4.1.3.2. Exercício físico individual</t>
    </r>
  </si>
  <si>
    <r>
      <rPr>
        <b/>
        <sz val="12"/>
        <rFont val="Arial"/>
        <family val="2"/>
      </rPr>
      <t>4.1.4. Formação Esportiva</t>
    </r>
  </si>
  <si>
    <r>
      <rPr>
        <b/>
        <sz val="8"/>
        <rFont val="Arial"/>
        <family val="2"/>
      </rPr>
      <t>4.1.4.1. Esporte coletivo</t>
    </r>
  </si>
  <si>
    <r>
      <rPr>
        <b/>
        <sz val="8"/>
        <rFont val="Arial"/>
        <family val="2"/>
      </rPr>
      <t>4.1.4.2. Esporte individual</t>
    </r>
  </si>
  <si>
    <r>
      <rPr>
        <b/>
        <sz val="8"/>
        <rFont val="Arial"/>
        <family val="2"/>
      </rPr>
      <t>4.1.4.4. Luta</t>
    </r>
  </si>
  <si>
    <r>
      <rPr>
        <b/>
        <sz val="8"/>
        <rFont val="Arial"/>
        <family val="2"/>
      </rPr>
      <t>4.1.4.5. Multipráticas esportivas</t>
    </r>
  </si>
  <si>
    <r>
      <rPr>
        <b/>
        <sz val="8"/>
        <rFont val="Arial"/>
        <family val="2"/>
      </rPr>
      <t>4.2.0.1. Colônia de férias</t>
    </r>
  </si>
  <si>
    <r>
      <rPr>
        <b/>
        <sz val="8"/>
        <rFont val="Arial"/>
        <family val="2"/>
      </rPr>
      <t>4.2.0.2. Festa/Festividade</t>
    </r>
  </si>
  <si>
    <r>
      <rPr>
        <b/>
        <sz val="8"/>
        <rFont val="Arial"/>
        <family val="2"/>
      </rPr>
      <t>4.2.0.3. Frequência a parque aquático</t>
    </r>
  </si>
  <si>
    <r>
      <rPr>
        <b/>
        <sz val="8"/>
        <rFont val="Arial"/>
        <family val="2"/>
      </rPr>
      <t>4.2.0.4. Jogos, brinquedos e brincadeiras</t>
    </r>
  </si>
  <si>
    <r>
      <rPr>
        <b/>
        <sz val="8"/>
        <rFont val="Arial"/>
        <family val="2"/>
      </rPr>
      <t>4.2.0.5. Jogos de salão</t>
    </r>
  </si>
  <si>
    <r>
      <rPr>
        <b/>
        <sz val="8"/>
        <rFont val="Arial"/>
        <family val="2"/>
      </rPr>
      <t>4.2.0.6. Passeio recreativo</t>
    </r>
  </si>
  <si>
    <r>
      <rPr>
        <b/>
        <sz val="8"/>
        <rFont val="Arial"/>
        <family val="2"/>
      </rPr>
      <t>4.2.0.7. Recreação esportiva</t>
    </r>
  </si>
  <si>
    <r>
      <rPr>
        <b/>
        <sz val="12"/>
        <rFont val="Arial"/>
        <family val="2"/>
      </rPr>
      <t>4.3.1. Turismo Emissivo</t>
    </r>
  </si>
  <si>
    <r>
      <rPr>
        <b/>
        <sz val="8"/>
        <rFont val="Arial"/>
        <family val="2"/>
      </rPr>
      <t>4.3.1.1. Excursão</t>
    </r>
  </si>
  <si>
    <r>
      <rPr>
        <sz val="7"/>
        <rFont val="Arial"/>
        <family val="2"/>
      </rPr>
      <t>Procedência do cliente</t>
    </r>
  </si>
  <si>
    <r>
      <rPr>
        <sz val="7"/>
        <rFont val="Arial"/>
        <family val="2"/>
      </rPr>
      <t>Destinos</t>
    </r>
  </si>
  <si>
    <r>
      <rPr>
        <sz val="7"/>
        <rFont val="Arial"/>
        <family val="2"/>
      </rPr>
      <t>Estado de origem</t>
    </r>
  </si>
  <si>
    <r>
      <rPr>
        <sz val="7"/>
        <rFont val="Arial"/>
        <family val="2"/>
      </rPr>
      <t>Outros estados</t>
    </r>
  </si>
  <si>
    <r>
      <rPr>
        <sz val="7"/>
        <rFont val="Arial"/>
        <family val="2"/>
      </rPr>
      <t>Outros países</t>
    </r>
  </si>
  <si>
    <r>
      <rPr>
        <sz val="7"/>
        <rFont val="Arial"/>
        <family val="2"/>
      </rPr>
      <t>Capital</t>
    </r>
  </si>
  <si>
    <r>
      <rPr>
        <sz val="7"/>
        <rFont val="Arial"/>
        <family val="2"/>
      </rPr>
      <t>Interior</t>
    </r>
  </si>
  <si>
    <r>
      <rPr>
        <b/>
        <sz val="8"/>
        <rFont val="Arial"/>
        <family val="2"/>
      </rPr>
      <t>4.3.1.2. Passeio</t>
    </r>
  </si>
  <si>
    <r>
      <rPr>
        <b/>
        <sz val="12"/>
        <rFont val="Arial"/>
        <family val="2"/>
      </rPr>
      <t>4.3.2. Turismo Receptivo</t>
    </r>
  </si>
  <si>
    <r>
      <rPr>
        <b/>
        <sz val="8"/>
        <rFont val="Arial"/>
        <family val="2"/>
      </rPr>
      <t>4.3.2.1. Hospedagem</t>
    </r>
  </si>
  <si>
    <r>
      <rPr>
        <sz val="7"/>
        <rFont val="Arial"/>
        <family val="2"/>
      </rPr>
      <t>Diárias</t>
    </r>
  </si>
  <si>
    <r>
      <rPr>
        <sz val="7"/>
        <rFont val="Arial"/>
        <family val="2"/>
      </rPr>
      <t>Leitos ocupados</t>
    </r>
  </si>
  <si>
    <r>
      <rPr>
        <sz val="7"/>
        <rFont val="Arial"/>
        <family val="2"/>
      </rPr>
      <t>U. H. O.</t>
    </r>
  </si>
  <si>
    <r>
      <rPr>
        <b/>
        <sz val="8"/>
        <rFont val="Arial"/>
        <family val="2"/>
      </rPr>
      <t>4.3.2.2. Hospedagem day-use</t>
    </r>
  </si>
  <si>
    <r>
      <rPr>
        <b/>
        <sz val="8"/>
        <rFont val="Arial"/>
        <family val="2"/>
      </rPr>
      <t>Núcleos Comunitários</t>
    </r>
  </si>
  <si>
    <r>
      <rPr>
        <b/>
        <sz val="8"/>
        <rFont val="Arial"/>
        <family val="2"/>
      </rPr>
      <t>5.1.0.1. Campanha</t>
    </r>
  </si>
  <si>
    <r>
      <rPr>
        <sz val="7"/>
        <rFont val="Arial"/>
        <family val="2"/>
      </rPr>
      <t>Novas</t>
    </r>
  </si>
  <si>
    <r>
      <rPr>
        <sz val="7"/>
        <rFont val="Arial"/>
        <family val="2"/>
      </rPr>
      <t>Renovadas</t>
    </r>
  </si>
  <si>
    <r>
      <rPr>
        <b/>
        <sz val="8"/>
        <rFont val="Arial"/>
        <family val="2"/>
      </rPr>
      <t>5.1.0.2. Curso</t>
    </r>
  </si>
  <si>
    <r>
      <rPr>
        <b/>
        <sz val="8"/>
        <rFont val="Arial"/>
        <family val="2"/>
      </rPr>
      <t>5.1.0.3. Encontro</t>
    </r>
  </si>
  <si>
    <r>
      <rPr>
        <b/>
        <sz val="8"/>
        <rFont val="Arial"/>
        <family val="2"/>
      </rPr>
      <t>5.1.0.4. Oficina</t>
    </r>
  </si>
  <si>
    <r>
      <rPr>
        <b/>
        <sz val="8"/>
        <rFont val="Arial"/>
        <family val="2"/>
      </rPr>
      <t>5.1.0.5. Palestra</t>
    </r>
  </si>
  <si>
    <r>
      <rPr>
        <b/>
        <sz val="8"/>
        <rFont val="Arial"/>
        <family val="2"/>
      </rPr>
      <t>5.1.0.6. Reunião</t>
    </r>
  </si>
  <si>
    <r>
      <rPr>
        <b/>
        <sz val="8"/>
        <rFont val="Arial"/>
        <family val="2"/>
      </rPr>
      <t>5.1.0.7. Roda de conversa</t>
    </r>
  </si>
  <si>
    <r>
      <rPr>
        <b/>
        <sz val="12"/>
        <rFont val="Arial"/>
        <family val="2"/>
      </rPr>
      <t>5.2.2. Desenvolvimento de Capacidades</t>
    </r>
  </si>
  <si>
    <r>
      <rPr>
        <b/>
        <sz val="8"/>
        <rFont val="Arial"/>
        <family val="2"/>
      </rPr>
      <t>5.2.2.1. Curso</t>
    </r>
  </si>
  <si>
    <r>
      <rPr>
        <b/>
        <sz val="8"/>
        <rFont val="Arial"/>
        <family val="2"/>
      </rPr>
      <t>5.2.2.2. Encontro</t>
    </r>
  </si>
  <si>
    <r>
      <rPr>
        <b/>
        <sz val="8"/>
        <rFont val="Arial"/>
        <family val="2"/>
      </rPr>
      <t>5.2.2.3. Oficina</t>
    </r>
  </si>
  <si>
    <r>
      <rPr>
        <b/>
        <sz val="8"/>
        <rFont val="Arial"/>
        <family val="2"/>
      </rPr>
      <t>5.2.2.4. Orientação</t>
    </r>
  </si>
  <si>
    <r>
      <rPr>
        <b/>
        <sz val="8"/>
        <rFont val="Arial"/>
        <family val="2"/>
      </rPr>
      <t>5.2.2.5. Palestra</t>
    </r>
  </si>
  <si>
    <r>
      <rPr>
        <b/>
        <sz val="12"/>
        <rFont val="Arial"/>
        <family val="2"/>
      </rPr>
      <t>5.2.3. Redes</t>
    </r>
  </si>
  <si>
    <r>
      <rPr>
        <b/>
        <sz val="8"/>
        <rFont val="Arial"/>
        <family val="2"/>
      </rPr>
      <t>5.2.3.1. Distribuição de gêneros alimentícios</t>
    </r>
  </si>
  <si>
    <r>
      <rPr>
        <b/>
        <sz val="8"/>
        <rFont val="Arial"/>
        <family val="2"/>
      </rPr>
      <t>5.2.3.2. Distribuição</t>
    </r>
    <r>
      <rPr>
        <b/>
        <sz val="8"/>
        <rFont val="Times New Roman"/>
        <family val="1"/>
      </rPr>
      <t xml:space="preserve"> de produtos diversos                        </t>
    </r>
    <r>
      <rPr>
        <sz val="10"/>
        <rFont val="Times New Roman"/>
        <family val="1"/>
      </rPr>
      <t>(continua)</t>
    </r>
  </si>
  <si>
    <r>
      <rPr>
        <sz val="7"/>
        <rFont val="Arial"/>
        <family val="2"/>
      </rPr>
      <t>Arrecada ção (kg)</t>
    </r>
  </si>
  <si>
    <r>
      <rPr>
        <sz val="7"/>
        <rFont val="Arial"/>
        <family val="2"/>
      </rPr>
      <t>Distribuiç ão (kg)</t>
    </r>
  </si>
  <si>
    <r>
      <rPr>
        <sz val="7"/>
        <rFont val="Arial"/>
        <family val="2"/>
      </rPr>
      <t>Doadores</t>
    </r>
  </si>
  <si>
    <r>
      <rPr>
        <sz val="7"/>
        <rFont val="Arial"/>
        <family val="2"/>
      </rPr>
      <t>Doadores ativos no mês</t>
    </r>
  </si>
  <si>
    <r>
      <rPr>
        <sz val="7"/>
        <rFont val="Arial"/>
        <family val="2"/>
      </rPr>
      <t>Entidades cadastradas</t>
    </r>
  </si>
  <si>
    <r>
      <rPr>
        <sz val="7"/>
        <rFont val="Arial"/>
        <family val="2"/>
      </rPr>
      <t>Entidades assistidas no mês</t>
    </r>
  </si>
  <si>
    <r>
      <rPr>
        <sz val="7"/>
        <rFont val="Arial"/>
        <family val="2"/>
      </rPr>
      <t>Pessoas cadastrad as</t>
    </r>
  </si>
  <si>
    <r>
      <rPr>
        <sz val="7"/>
        <rFont val="Arial"/>
        <family val="2"/>
      </rPr>
      <t>Pessoas beneficia das no mês</t>
    </r>
  </si>
  <si>
    <r>
      <rPr>
        <sz val="7"/>
        <rFont val="Arial"/>
        <family val="2"/>
      </rPr>
      <t>Renovad os</t>
    </r>
  </si>
  <si>
    <r>
      <rPr>
        <sz val="7"/>
        <rFont val="Arial"/>
        <family val="2"/>
      </rPr>
      <t>Renovad as</t>
    </r>
  </si>
  <si>
    <r>
      <rPr>
        <sz val="7"/>
        <rFont val="Arial"/>
        <family val="2"/>
      </rPr>
      <t>Vestuário</t>
    </r>
  </si>
  <si>
    <r>
      <rPr>
        <sz val="7"/>
        <rFont val="Arial"/>
        <family val="2"/>
      </rPr>
      <t>Produtos de higiene pessoal</t>
    </r>
  </si>
  <si>
    <r>
      <rPr>
        <sz val="7"/>
        <rFont val="Arial"/>
        <family val="2"/>
      </rPr>
      <t>Arrecada ção (Unid.)</t>
    </r>
  </si>
  <si>
    <r>
      <rPr>
        <sz val="7"/>
        <rFont val="Arial"/>
        <family val="2"/>
      </rPr>
      <t>Distribuiç ão (Unid.)</t>
    </r>
  </si>
  <si>
    <r>
      <rPr>
        <sz val="7"/>
        <rFont val="Arial"/>
        <family val="2"/>
      </rPr>
      <t>Beneficia dos</t>
    </r>
  </si>
  <si>
    <r>
      <rPr>
        <sz val="7"/>
        <rFont val="Arial"/>
        <family val="2"/>
      </rPr>
      <t>Entidades beneficia das</t>
    </r>
  </si>
  <si>
    <r>
      <rPr>
        <sz val="7"/>
        <rFont val="Arial"/>
        <family val="2"/>
      </rPr>
      <t>Produtos de limpeza</t>
    </r>
  </si>
  <si>
    <r>
      <rPr>
        <b/>
        <sz val="8"/>
        <rFont val="Arial"/>
        <family val="2"/>
      </rPr>
      <t>Grupos Sociais de Idosos</t>
    </r>
  </si>
  <si>
    <r>
      <rPr>
        <b/>
        <sz val="10"/>
        <rFont val="Arial"/>
        <family val="2"/>
      </rPr>
      <t>Realizações - Grupos Sociais de Idosos</t>
    </r>
  </si>
  <si>
    <r>
      <rPr>
        <b/>
        <sz val="8"/>
        <rFont val="Arial"/>
        <family val="2"/>
      </rPr>
      <t>5.3.0.2. Campanha</t>
    </r>
  </si>
  <si>
    <r>
      <rPr>
        <b/>
        <sz val="8"/>
        <rFont val="Arial"/>
        <family val="2"/>
      </rPr>
      <t>5.3.0.3. Consulta social</t>
    </r>
  </si>
  <si>
    <r>
      <rPr>
        <b/>
        <sz val="8"/>
        <rFont val="Arial"/>
        <family val="2"/>
      </rPr>
      <t>5.3.0.4. Curso</t>
    </r>
  </si>
  <si>
    <r>
      <rPr>
        <b/>
        <sz val="8"/>
        <rFont val="Arial"/>
        <family val="2"/>
      </rPr>
      <t>5.3.0.5. Encontro</t>
    </r>
  </si>
  <si>
    <r>
      <rPr>
        <b/>
        <sz val="8"/>
        <rFont val="Arial"/>
        <family val="2"/>
      </rPr>
      <t>5.3.0.6. Oficina</t>
    </r>
  </si>
  <si>
    <r>
      <rPr>
        <b/>
        <sz val="8"/>
        <rFont val="Arial"/>
        <family val="2"/>
      </rPr>
      <t>5.3.0.7. Palestra</t>
    </r>
  </si>
  <si>
    <r>
      <rPr>
        <b/>
        <sz val="8"/>
        <rFont val="Arial"/>
        <family val="2"/>
      </rPr>
      <t>5.3.0.8. Reunião</t>
    </r>
  </si>
  <si>
    <r>
      <rPr>
        <b/>
        <sz val="8"/>
        <rFont val="Arial"/>
        <family val="2"/>
      </rPr>
      <t>5.3.0.9. Visita domiciliar e comunitária</t>
    </r>
  </si>
  <si>
    <r>
      <rPr>
        <b/>
        <sz val="8"/>
        <rFont val="Arial"/>
        <family val="2"/>
      </rPr>
      <t>Grupos Sociais de Voluntários</t>
    </r>
  </si>
  <si>
    <r>
      <rPr>
        <b/>
        <sz val="10"/>
        <rFont val="Arial"/>
        <family val="2"/>
      </rPr>
      <t>Realizações - Grupos Sociais de Voluntários</t>
    </r>
  </si>
  <si>
    <r>
      <rPr>
        <b/>
        <sz val="8"/>
        <rFont val="Arial"/>
        <family val="2"/>
      </rPr>
      <t>Grupos Sociais Intergeracionais</t>
    </r>
  </si>
  <si>
    <r>
      <rPr>
        <b/>
        <sz val="10"/>
        <rFont val="Arial"/>
        <family val="2"/>
      </rPr>
      <t>Realizações - Grupos Sociais Intergeracionais</t>
    </r>
  </si>
  <si>
    <r>
      <rPr>
        <b/>
        <sz val="8"/>
        <rFont val="Arial"/>
        <family val="2"/>
      </rPr>
      <t>Outros Grupos Sociais</t>
    </r>
  </si>
  <si>
    <r>
      <rPr>
        <b/>
        <sz val="10"/>
        <rFont val="Arial"/>
        <family val="2"/>
      </rPr>
      <t>Realizações - Outros Grupos Sociais</t>
    </r>
  </si>
  <si>
    <r>
      <rPr>
        <b/>
        <sz val="8"/>
        <rFont val="Arial"/>
        <family val="2"/>
      </rPr>
      <t>1.7.1.2. Debate</t>
    </r>
  </si>
  <si>
    <r>
      <rPr>
        <b/>
        <sz val="8"/>
        <rFont val="Arial"/>
        <family val="2"/>
      </rPr>
      <t>1.7.2.4. Exposição</t>
    </r>
  </si>
  <si>
    <r>
      <rPr>
        <b/>
        <sz val="8"/>
        <rFont val="Arial"/>
        <family val="2"/>
      </rPr>
      <t>1.7.2.5. Oficina</t>
    </r>
  </si>
  <si>
    <r>
      <rPr>
        <b/>
        <sz val="8"/>
        <rFont val="Arial"/>
        <family val="2"/>
      </rPr>
      <t>1.7.3.8. Vivência</t>
    </r>
  </si>
  <si>
    <r>
      <rPr>
        <b/>
        <sz val="8"/>
        <rFont val="Arial"/>
        <family val="2"/>
      </rPr>
      <t>3.1.3.7. Intervenção urbana</t>
    </r>
  </si>
  <si>
    <r>
      <rPr>
        <b/>
        <sz val="8"/>
        <rFont val="Arial"/>
        <family val="2"/>
      </rPr>
      <t>3.2.0.2. Debate</t>
    </r>
  </si>
  <si>
    <r>
      <rPr>
        <b/>
        <sz val="8"/>
        <rFont val="Arial"/>
        <family val="2"/>
      </rPr>
      <t>3.2.0.6. Intervenção urbana</t>
    </r>
  </si>
  <si>
    <r>
      <rPr>
        <b/>
        <sz val="8"/>
        <rFont val="Arial"/>
        <family val="2"/>
      </rPr>
      <t>3.2.0.9. Performance</t>
    </r>
  </si>
  <si>
    <r>
      <rPr>
        <b/>
        <sz val="8"/>
        <rFont val="Arial"/>
        <family val="2"/>
      </rPr>
      <t>3.3.0.5. Exposição</t>
    </r>
  </si>
  <si>
    <r>
      <rPr>
        <b/>
        <sz val="8"/>
        <rFont val="Arial"/>
        <family val="2"/>
      </rPr>
      <t>3.4.0.2. Curso</t>
    </r>
  </si>
  <si>
    <r>
      <rPr>
        <b/>
        <sz val="8"/>
        <rFont val="Arial"/>
        <family val="2"/>
      </rPr>
      <t>3.4.0.3. Debate</t>
    </r>
  </si>
  <si>
    <r>
      <rPr>
        <b/>
        <sz val="8"/>
        <rFont val="Arial"/>
        <family val="2"/>
      </rPr>
      <t>3.4.0.4. Desenvolvimento de experimentações</t>
    </r>
  </si>
  <si>
    <r>
      <rPr>
        <b/>
        <sz val="8"/>
        <rFont val="Arial"/>
        <family val="2"/>
      </rPr>
      <t>3.4.0.6. Incentivo artístico</t>
    </r>
  </si>
  <si>
    <r>
      <rPr>
        <b/>
        <sz val="8"/>
        <rFont val="Arial"/>
        <family val="2"/>
      </rPr>
      <t>3.5.0.5. Exposição</t>
    </r>
  </si>
  <si>
    <r>
      <rPr>
        <b/>
        <sz val="8"/>
        <rFont val="Arial"/>
        <family val="2"/>
      </rPr>
      <t>4.2.0.8. Reunião dançante</t>
    </r>
  </si>
  <si>
    <r>
      <rPr>
        <sz val="10"/>
        <rFont val="Arial"/>
        <family val="2"/>
      </rPr>
      <t>Atividade:     5.4. Assistência Especializada</t>
    </r>
  </si>
  <si>
    <r>
      <rPr>
        <b/>
        <sz val="8"/>
        <rFont val="Arial"/>
        <family val="2"/>
      </rPr>
      <t>5.4.0.1. Concessão de financiamentos</t>
    </r>
  </si>
  <si>
    <r>
      <rPr>
        <sz val="7"/>
        <rFont val="Arial"/>
        <family val="2"/>
      </rPr>
      <t>Odontologia</t>
    </r>
  </si>
  <si>
    <r>
      <rPr>
        <sz val="7"/>
        <rFont val="Arial"/>
        <family val="2"/>
      </rPr>
      <t>Turismo social (hospedagem)</t>
    </r>
  </si>
  <si>
    <r>
      <rPr>
        <sz val="7"/>
        <rFont val="Arial"/>
        <family val="2"/>
      </rPr>
      <t>Turismo social (excursões)</t>
    </r>
  </si>
  <si>
    <r>
      <rPr>
        <b/>
        <sz val="8"/>
        <rFont val="Arial"/>
        <family val="2"/>
      </rPr>
      <t>3.3.0.9. Palestra</t>
    </r>
  </si>
  <si>
    <r>
      <rPr>
        <b/>
        <sz val="8"/>
        <rFont val="Arial"/>
        <family val="2"/>
      </rPr>
      <t>3.5.0.6. Incentivo artístico</t>
    </r>
  </si>
  <si>
    <t>JANEIRO A DEZEMBRO DE 2017</t>
  </si>
  <si>
    <r>
      <rPr>
        <sz val="10"/>
        <rFont val="Arial"/>
        <family val="2"/>
      </rPr>
      <t>Período:       01/01/2017 a 31/12/2017</t>
    </r>
  </si>
  <si>
    <r>
      <rPr>
        <sz val="7"/>
        <rFont val="Arial"/>
        <family val="2"/>
      </rPr>
      <t xml:space="preserve">3.084.67
</t>
    </r>
    <r>
      <rPr>
        <sz val="7"/>
        <rFont val="Arial"/>
        <family val="2"/>
      </rPr>
      <t>7</t>
    </r>
  </si>
  <si>
    <t>*PC7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</si>
</sst>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_-;\-* #,##0_-;_-* &quot;-&quot;??_-;_-@_-"/>
    <numFmt numFmtId="171" formatCode="###0;###0"/>
    <numFmt numFmtId="172" formatCode="\-"/>
    <numFmt numFmtId="173" formatCode="\-\ #,##0.00"/>
    <numFmt numFmtId="174" formatCode="#,##0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20"/>
      <color rgb="FF000000"/>
      <name val="Arial"/>
      <family val="2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lightDown">
        <bgColor theme="3" tint="0.7999799847602844"/>
      </patternFill>
    </fill>
    <fill>
      <patternFill patternType="lightDown">
        <bgColor rgb="FFCBCDD1"/>
      </patternFill>
    </fill>
    <fill>
      <patternFill patternType="lightDown">
        <bgColor rgb="FFFF7C80"/>
      </patternFill>
    </fill>
    <fill>
      <patternFill patternType="lightDown">
        <bgColor theme="9" tint="0.39998000860214233"/>
      </patternFill>
    </fill>
    <fill>
      <patternFill patternType="lightDown">
        <bgColor theme="7" tint="0.39998000860214233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/>
    </border>
    <border>
      <left>
        <color indexed="63"/>
      </left>
      <right>
        <color indexed="63"/>
      </right>
      <top style="medium">
        <color rgb="FFFFFFFF"/>
      </top>
      <bottom style="medium"/>
    </border>
    <border>
      <left>
        <color indexed="63"/>
      </left>
      <right style="medium">
        <color rgb="FFFFFFFF"/>
      </right>
      <top style="medium">
        <color rgb="FFFFFFFF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32" fillId="33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170" fontId="3" fillId="33" borderId="13" xfId="63" applyNumberFormat="1" applyFont="1" applyFill="1" applyBorder="1" applyAlignment="1">
      <alignment horizontal="right" vertical="top" wrapText="1"/>
    </xf>
    <xf numFmtId="170" fontId="2" fillId="33" borderId="13" xfId="63" applyNumberFormat="1" applyFont="1" applyFill="1" applyBorder="1" applyAlignment="1">
      <alignment horizontal="right" vertical="top" wrapText="1"/>
    </xf>
    <xf numFmtId="170" fontId="3" fillId="33" borderId="12" xfId="63" applyNumberFormat="1" applyFont="1" applyFill="1" applyBorder="1" applyAlignment="1">
      <alignment horizontal="right" vertical="top" wrapText="1"/>
    </xf>
    <xf numFmtId="170" fontId="2" fillId="33" borderId="12" xfId="63" applyNumberFormat="1" applyFont="1" applyFill="1" applyBorder="1" applyAlignment="1">
      <alignment horizontal="right" wrapText="1"/>
    </xf>
    <xf numFmtId="170" fontId="3" fillId="33" borderId="10" xfId="63" applyNumberFormat="1" applyFont="1" applyFill="1" applyBorder="1" applyAlignment="1">
      <alignment horizontal="right" vertical="top" wrapText="1"/>
    </xf>
    <xf numFmtId="170" fontId="2" fillId="33" borderId="11" xfId="63" applyNumberFormat="1" applyFont="1" applyFill="1" applyBorder="1" applyAlignment="1">
      <alignment horizontal="right" wrapText="1"/>
    </xf>
    <xf numFmtId="170" fontId="32" fillId="33" borderId="0" xfId="63" applyNumberFormat="1" applyFont="1" applyFill="1" applyAlignment="1">
      <alignment/>
    </xf>
    <xf numFmtId="170" fontId="2" fillId="34" borderId="11" xfId="63" applyNumberFormat="1" applyFont="1" applyFill="1" applyBorder="1" applyAlignment="1">
      <alignment horizontal="center" vertical="top" wrapText="1"/>
    </xf>
    <xf numFmtId="170" fontId="2" fillId="33" borderId="15" xfId="63" applyNumberFormat="1" applyFont="1" applyFill="1" applyBorder="1" applyAlignment="1">
      <alignment wrapText="1"/>
    </xf>
    <xf numFmtId="170" fontId="3" fillId="33" borderId="11" xfId="63" applyNumberFormat="1" applyFont="1" applyFill="1" applyBorder="1" applyAlignment="1">
      <alignment horizontal="right" vertical="top" wrapText="1"/>
    </xf>
    <xf numFmtId="170" fontId="3" fillId="33" borderId="16" xfId="63" applyNumberFormat="1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170" fontId="2" fillId="33" borderId="11" xfId="0" applyNumberFormat="1" applyFont="1" applyFill="1" applyBorder="1" applyAlignment="1">
      <alignment horizontal="right" wrapText="1"/>
    </xf>
    <xf numFmtId="0" fontId="58" fillId="34" borderId="14" xfId="0" applyFont="1" applyFill="1" applyBorder="1" applyAlignment="1">
      <alignment horizontal="center" vertical="top" wrapText="1"/>
    </xf>
    <xf numFmtId="170" fontId="32" fillId="33" borderId="0" xfId="0" applyNumberFormat="1" applyFont="1" applyFill="1" applyAlignment="1">
      <alignment/>
    </xf>
    <xf numFmtId="43" fontId="3" fillId="33" borderId="11" xfId="63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left" wrapText="1"/>
    </xf>
    <xf numFmtId="3" fontId="0" fillId="33" borderId="0" xfId="0" applyNumberFormat="1" applyFill="1" applyAlignment="1">
      <alignment/>
    </xf>
    <xf numFmtId="0" fontId="58" fillId="34" borderId="18" xfId="0" applyFont="1" applyFill="1" applyBorder="1" applyAlignment="1">
      <alignment vertical="top" wrapText="1"/>
    </xf>
    <xf numFmtId="3" fontId="4" fillId="33" borderId="17" xfId="0" applyNumberFormat="1" applyFont="1" applyFill="1" applyBorder="1" applyAlignment="1">
      <alignment horizontal="right" wrapText="1"/>
    </xf>
    <xf numFmtId="0" fontId="4" fillId="33" borderId="17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3" fontId="4" fillId="33" borderId="20" xfId="0" applyNumberFormat="1" applyFont="1" applyFill="1" applyBorder="1" applyAlignment="1">
      <alignment horizontal="right" wrapText="1"/>
    </xf>
    <xf numFmtId="3" fontId="2" fillId="33" borderId="18" xfId="0" applyNumberFormat="1" applyFont="1" applyFill="1" applyBorder="1" applyAlignment="1">
      <alignment horizontal="right" wrapText="1" indent="1"/>
    </xf>
    <xf numFmtId="0" fontId="58" fillId="34" borderId="18" xfId="0" applyFont="1" applyFill="1" applyBorder="1" applyAlignment="1">
      <alignment horizontal="center" vertical="top"/>
    </xf>
    <xf numFmtId="0" fontId="59" fillId="0" borderId="0" xfId="0" applyFont="1" applyAlignment="1">
      <alignment/>
    </xf>
    <xf numFmtId="0" fontId="60" fillId="0" borderId="21" xfId="48" applyFont="1" applyBorder="1" applyAlignment="1">
      <alignment vertical="center" wrapText="1"/>
      <protection/>
    </xf>
    <xf numFmtId="0" fontId="60" fillId="35" borderId="21" xfId="48" applyFont="1" applyFill="1" applyBorder="1">
      <alignment/>
      <protection/>
    </xf>
    <xf numFmtId="0" fontId="60" fillId="0" borderId="21" xfId="48" applyFont="1" applyBorder="1" applyAlignment="1">
      <alignment vertical="center"/>
      <protection/>
    </xf>
    <xf numFmtId="0" fontId="61" fillId="0" borderId="21" xfId="0" applyFont="1" applyBorder="1" applyAlignment="1">
      <alignment vertical="center" wrapText="1"/>
    </xf>
    <xf numFmtId="3" fontId="60" fillId="0" borderId="21" xfId="48" applyNumberFormat="1" applyFont="1" applyBorder="1">
      <alignment/>
      <protection/>
    </xf>
    <xf numFmtId="0" fontId="60" fillId="35" borderId="22" xfId="48" applyFont="1" applyFill="1" applyBorder="1">
      <alignment/>
      <protection/>
    </xf>
    <xf numFmtId="0" fontId="60" fillId="0" borderId="22" xfId="48" applyFont="1" applyBorder="1" applyAlignment="1">
      <alignment vertical="center"/>
      <protection/>
    </xf>
    <xf numFmtId="0" fontId="61" fillId="0" borderId="22" xfId="0" applyFont="1" applyBorder="1" applyAlignment="1">
      <alignment vertical="center" wrapText="1"/>
    </xf>
    <xf numFmtId="3" fontId="60" fillId="0" borderId="22" xfId="48" applyNumberFormat="1" applyFont="1" applyBorder="1">
      <alignment/>
      <protection/>
    </xf>
    <xf numFmtId="0" fontId="60" fillId="35" borderId="23" xfId="48" applyFont="1" applyFill="1" applyBorder="1">
      <alignment/>
      <protection/>
    </xf>
    <xf numFmtId="0" fontId="60" fillId="0" borderId="23" xfId="48" applyFont="1" applyBorder="1" applyAlignment="1">
      <alignment vertical="center"/>
      <protection/>
    </xf>
    <xf numFmtId="0" fontId="61" fillId="0" borderId="23" xfId="0" applyFont="1" applyBorder="1" applyAlignment="1">
      <alignment vertical="center" wrapText="1"/>
    </xf>
    <xf numFmtId="3" fontId="60" fillId="0" borderId="23" xfId="48" applyNumberFormat="1" applyFont="1" applyBorder="1">
      <alignment/>
      <protection/>
    </xf>
    <xf numFmtId="0" fontId="60" fillId="35" borderId="17" xfId="48" applyFont="1" applyFill="1" applyBorder="1">
      <alignment/>
      <protection/>
    </xf>
    <xf numFmtId="0" fontId="60" fillId="0" borderId="17" xfId="48" applyFont="1" applyBorder="1" applyAlignment="1">
      <alignment vertical="center"/>
      <protection/>
    </xf>
    <xf numFmtId="3" fontId="60" fillId="0" borderId="17" xfId="48" applyNumberFormat="1" applyFont="1" applyBorder="1">
      <alignment/>
      <protection/>
    </xf>
    <xf numFmtId="0" fontId="60" fillId="0" borderId="17" xfId="48" applyFont="1" applyBorder="1" applyAlignment="1">
      <alignment vertical="center" wrapText="1"/>
      <protection/>
    </xf>
    <xf numFmtId="0" fontId="61" fillId="0" borderId="17" xfId="0" applyFont="1" applyBorder="1" applyAlignment="1">
      <alignment vertical="center" wrapText="1"/>
    </xf>
    <xf numFmtId="0" fontId="60" fillId="0" borderId="22" xfId="48" applyFont="1" applyBorder="1" applyAlignment="1">
      <alignment horizontal="left" vertical="center" wrapText="1"/>
      <protection/>
    </xf>
    <xf numFmtId="0" fontId="60" fillId="0" borderId="17" xfId="48" applyFont="1" applyBorder="1">
      <alignment/>
      <protection/>
    </xf>
    <xf numFmtId="0" fontId="60" fillId="0" borderId="17" xfId="48" applyFont="1" applyFill="1" applyBorder="1">
      <alignment/>
      <protection/>
    </xf>
    <xf numFmtId="0" fontId="60" fillId="0" borderId="23" xfId="48" applyFont="1" applyBorder="1">
      <alignment/>
      <protection/>
    </xf>
    <xf numFmtId="0" fontId="60" fillId="0" borderId="24" xfId="48" applyFont="1" applyBorder="1">
      <alignment/>
      <protection/>
    </xf>
    <xf numFmtId="0" fontId="61" fillId="0" borderId="24" xfId="0" applyFont="1" applyBorder="1" applyAlignment="1">
      <alignment vertical="center" wrapText="1"/>
    </xf>
    <xf numFmtId="3" fontId="60" fillId="0" borderId="24" xfId="48" applyNumberFormat="1" applyFont="1" applyBorder="1">
      <alignment/>
      <protection/>
    </xf>
    <xf numFmtId="0" fontId="60" fillId="0" borderId="17" xfId="48" applyFont="1" applyBorder="1" applyAlignment="1">
      <alignment wrapText="1"/>
      <protection/>
    </xf>
    <xf numFmtId="0" fontId="60" fillId="0" borderId="25" xfId="0" applyFont="1" applyBorder="1" applyAlignment="1">
      <alignment vertical="center" wrapText="1"/>
    </xf>
    <xf numFmtId="0" fontId="60" fillId="35" borderId="25" xfId="48" applyFont="1" applyFill="1" applyBorder="1">
      <alignment/>
      <protection/>
    </xf>
    <xf numFmtId="0" fontId="60" fillId="0" borderId="21" xfId="0" applyFont="1" applyBorder="1" applyAlignment="1">
      <alignment vertical="center" wrapText="1"/>
    </xf>
    <xf numFmtId="0" fontId="61" fillId="36" borderId="21" xfId="0" applyFont="1" applyFill="1" applyBorder="1" applyAlignment="1">
      <alignment horizontal="right" wrapText="1"/>
    </xf>
    <xf numFmtId="0" fontId="60" fillId="35" borderId="24" xfId="48" applyFont="1" applyFill="1" applyBorder="1">
      <alignment/>
      <protection/>
    </xf>
    <xf numFmtId="0" fontId="60" fillId="0" borderId="24" xfId="48" applyFont="1" applyBorder="1" applyAlignment="1">
      <alignment horizontal="left" vertical="center" wrapText="1"/>
      <protection/>
    </xf>
    <xf numFmtId="3" fontId="5" fillId="0" borderId="24" xfId="48" applyNumberFormat="1" applyFont="1" applyBorder="1">
      <alignment/>
      <protection/>
    </xf>
    <xf numFmtId="3" fontId="5" fillId="0" borderId="17" xfId="48" applyNumberFormat="1" applyFont="1" applyBorder="1">
      <alignment/>
      <protection/>
    </xf>
    <xf numFmtId="0" fontId="60" fillId="0" borderId="17" xfId="48" applyFont="1" applyBorder="1" applyAlignment="1">
      <alignment horizontal="left" vertical="center"/>
      <protection/>
    </xf>
    <xf numFmtId="0" fontId="60" fillId="0" borderId="23" xfId="48" applyFont="1" applyBorder="1" applyAlignment="1">
      <alignment horizontal="left" vertical="center"/>
      <protection/>
    </xf>
    <xf numFmtId="3" fontId="5" fillId="0" borderId="23" xfId="48" applyNumberFormat="1" applyFont="1" applyBorder="1">
      <alignment/>
      <protection/>
    </xf>
    <xf numFmtId="3" fontId="5" fillId="0" borderId="22" xfId="48" applyNumberFormat="1" applyFont="1" applyBorder="1">
      <alignment/>
      <protection/>
    </xf>
    <xf numFmtId="0" fontId="60" fillId="0" borderId="17" xfId="48" applyFont="1" applyBorder="1" applyAlignment="1">
      <alignment horizontal="left" vertical="center" wrapText="1"/>
      <protection/>
    </xf>
    <xf numFmtId="0" fontId="60" fillId="0" borderId="23" xfId="48" applyFont="1" applyBorder="1" applyAlignment="1">
      <alignment horizontal="left" vertical="center" wrapText="1"/>
      <protection/>
    </xf>
    <xf numFmtId="0" fontId="60" fillId="0" borderId="22" xfId="48" applyFont="1" applyBorder="1">
      <alignment/>
      <protection/>
    </xf>
    <xf numFmtId="0" fontId="61" fillId="37" borderId="25" xfId="0" applyFont="1" applyFill="1" applyBorder="1" applyAlignment="1">
      <alignment horizontal="right" wrapText="1"/>
    </xf>
    <xf numFmtId="0" fontId="60" fillId="0" borderId="17" xfId="49" applyFont="1" applyBorder="1">
      <alignment/>
      <protection/>
    </xf>
    <xf numFmtId="0" fontId="61" fillId="0" borderId="17" xfId="0" applyFont="1" applyBorder="1" applyAlignment="1">
      <alignment wrapText="1"/>
    </xf>
    <xf numFmtId="3" fontId="60" fillId="0" borderId="17" xfId="49" applyNumberFormat="1" applyFont="1" applyBorder="1">
      <alignment/>
      <protection/>
    </xf>
    <xf numFmtId="0" fontId="59" fillId="0" borderId="17" xfId="0" applyFont="1" applyBorder="1" applyAlignment="1">
      <alignment wrapText="1"/>
    </xf>
    <xf numFmtId="0" fontId="60" fillId="0" borderId="17" xfId="49" applyFont="1" applyFill="1" applyBorder="1">
      <alignment/>
      <protection/>
    </xf>
    <xf numFmtId="0" fontId="60" fillId="0" borderId="23" xfId="49" applyFont="1" applyBorder="1">
      <alignment/>
      <protection/>
    </xf>
    <xf numFmtId="0" fontId="59" fillId="0" borderId="23" xfId="0" applyFont="1" applyBorder="1" applyAlignment="1">
      <alignment wrapText="1"/>
    </xf>
    <xf numFmtId="3" fontId="60" fillId="0" borderId="23" xfId="49" applyNumberFormat="1" applyFont="1" applyBorder="1">
      <alignment/>
      <protection/>
    </xf>
    <xf numFmtId="0" fontId="60" fillId="0" borderId="24" xfId="49" applyFont="1" applyBorder="1">
      <alignment/>
      <protection/>
    </xf>
    <xf numFmtId="0" fontId="59" fillId="0" borderId="22" xfId="0" applyFont="1" applyBorder="1" applyAlignment="1">
      <alignment wrapText="1"/>
    </xf>
    <xf numFmtId="3" fontId="60" fillId="0" borderId="22" xfId="49" applyNumberFormat="1" applyFont="1" applyBorder="1">
      <alignment/>
      <protection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61" fillId="38" borderId="25" xfId="0" applyFont="1" applyFill="1" applyBorder="1" applyAlignment="1">
      <alignment horizontal="right" wrapText="1"/>
    </xf>
    <xf numFmtId="0" fontId="60" fillId="0" borderId="24" xfId="48" applyFont="1" applyBorder="1" applyAlignment="1">
      <alignment vertical="center"/>
      <protection/>
    </xf>
    <xf numFmtId="0" fontId="61" fillId="0" borderId="24" xfId="0" applyFont="1" applyBorder="1" applyAlignment="1">
      <alignment wrapText="1"/>
    </xf>
    <xf numFmtId="0" fontId="61" fillId="39" borderId="21" xfId="0" applyFont="1" applyFill="1" applyBorder="1" applyAlignment="1">
      <alignment horizontal="right" wrapText="1"/>
    </xf>
    <xf numFmtId="0" fontId="60" fillId="0" borderId="24" xfId="48" applyFont="1" applyBorder="1" applyAlignment="1">
      <alignment vertical="center" wrapText="1"/>
      <protection/>
    </xf>
    <xf numFmtId="0" fontId="5" fillId="0" borderId="17" xfId="48" applyFont="1" applyBorder="1" applyAlignment="1">
      <alignment vertical="center" wrapText="1"/>
      <protection/>
    </xf>
    <xf numFmtId="0" fontId="5" fillId="0" borderId="23" xfId="48" applyFont="1" applyBorder="1" applyAlignment="1">
      <alignment vertical="center" wrapText="1"/>
      <protection/>
    </xf>
    <xf numFmtId="0" fontId="60" fillId="0" borderId="22" xfId="48" applyFont="1" applyBorder="1" applyAlignment="1">
      <alignment vertical="center" wrapText="1"/>
      <protection/>
    </xf>
    <xf numFmtId="3" fontId="60" fillId="0" borderId="22" xfId="48" applyNumberFormat="1" applyFont="1" applyFill="1" applyBorder="1">
      <alignment/>
      <protection/>
    </xf>
    <xf numFmtId="3" fontId="60" fillId="0" borderId="17" xfId="48" applyNumberFormat="1" applyFont="1" applyFill="1" applyBorder="1">
      <alignment/>
      <protection/>
    </xf>
    <xf numFmtId="0" fontId="60" fillId="0" borderId="23" xfId="48" applyFont="1" applyBorder="1" applyAlignment="1">
      <alignment vertical="center" wrapText="1"/>
      <protection/>
    </xf>
    <xf numFmtId="3" fontId="60" fillId="0" borderId="23" xfId="48" applyNumberFormat="1" applyFont="1" applyFill="1" applyBorder="1">
      <alignment/>
      <protection/>
    </xf>
    <xf numFmtId="0" fontId="61" fillId="40" borderId="23" xfId="0" applyFont="1" applyFill="1" applyBorder="1" applyAlignment="1">
      <alignment horizontal="right" wrapText="1"/>
    </xf>
    <xf numFmtId="0" fontId="60" fillId="0" borderId="25" xfId="0" applyFont="1" applyFill="1" applyBorder="1" applyAlignment="1">
      <alignment vertical="center" wrapText="1"/>
    </xf>
    <xf numFmtId="0" fontId="62" fillId="41" borderId="23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0" fillId="0" borderId="0" xfId="0" applyFill="1" applyBorder="1" applyAlignment="1">
      <alignment horizontal="left" vertical="top"/>
    </xf>
    <xf numFmtId="171" fontId="63" fillId="0" borderId="26" xfId="0" applyNumberFormat="1" applyFont="1" applyFill="1" applyBorder="1" applyAlignment="1">
      <alignment horizontal="center" vertical="top" wrapText="1"/>
    </xf>
    <xf numFmtId="171" fontId="63" fillId="0" borderId="26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" fillId="0" borderId="17" xfId="48" applyFont="1" applyBorder="1" applyAlignment="1">
      <alignment horizontal="left" vertical="center" wrapText="1"/>
      <protection/>
    </xf>
    <xf numFmtId="0" fontId="13" fillId="0" borderId="17" xfId="0" applyFont="1" applyBorder="1" applyAlignment="1">
      <alignment vertical="center" wrapText="1"/>
    </xf>
    <xf numFmtId="0" fontId="60" fillId="35" borderId="25" xfId="48" applyFont="1" applyFill="1" applyBorder="1" applyAlignment="1">
      <alignment horizontal="right"/>
      <protection/>
    </xf>
    <xf numFmtId="0" fontId="60" fillId="35" borderId="21" xfId="48" applyFont="1" applyFill="1" applyBorder="1" applyAlignment="1">
      <alignment horizontal="right"/>
      <protection/>
    </xf>
    <xf numFmtId="41" fontId="60" fillId="0" borderId="24" xfId="48" applyNumberFormat="1" applyFont="1" applyBorder="1" applyAlignment="1">
      <alignment horizontal="right"/>
      <protection/>
    </xf>
    <xf numFmtId="41" fontId="60" fillId="0" borderId="23" xfId="48" applyNumberFormat="1" applyFont="1" applyBorder="1" applyAlignment="1">
      <alignment horizontal="right"/>
      <protection/>
    </xf>
    <xf numFmtId="41" fontId="60" fillId="0" borderId="21" xfId="48" applyNumberFormat="1" applyFont="1" applyBorder="1" applyAlignment="1">
      <alignment horizontal="right"/>
      <protection/>
    </xf>
    <xf numFmtId="41" fontId="60" fillId="0" borderId="22" xfId="48" applyNumberFormat="1" applyFont="1" applyBorder="1" applyAlignment="1">
      <alignment horizontal="right"/>
      <protection/>
    </xf>
    <xf numFmtId="41" fontId="60" fillId="35" borderId="25" xfId="48" applyNumberFormat="1" applyFont="1" applyFill="1" applyBorder="1" applyAlignment="1">
      <alignment horizontal="right"/>
      <protection/>
    </xf>
    <xf numFmtId="41" fontId="61" fillId="36" borderId="21" xfId="0" applyNumberFormat="1" applyFont="1" applyFill="1" applyBorder="1" applyAlignment="1">
      <alignment horizontal="right" wrapText="1"/>
    </xf>
    <xf numFmtId="41" fontId="5" fillId="0" borderId="24" xfId="48" applyNumberFormat="1" applyFont="1" applyBorder="1" applyAlignment="1">
      <alignment horizontal="right"/>
      <protection/>
    </xf>
    <xf numFmtId="41" fontId="5" fillId="0" borderId="17" xfId="48" applyNumberFormat="1" applyFont="1" applyBorder="1" applyAlignment="1">
      <alignment horizontal="right"/>
      <protection/>
    </xf>
    <xf numFmtId="41" fontId="5" fillId="0" borderId="23" xfId="48" applyNumberFormat="1" applyFont="1" applyBorder="1" applyAlignment="1">
      <alignment horizontal="right"/>
      <protection/>
    </xf>
    <xf numFmtId="41" fontId="5" fillId="0" borderId="22" xfId="48" applyNumberFormat="1" applyFont="1" applyBorder="1" applyAlignment="1">
      <alignment horizontal="right"/>
      <protection/>
    </xf>
    <xf numFmtId="41" fontId="61" fillId="37" borderId="25" xfId="0" applyNumberFormat="1" applyFont="1" applyFill="1" applyBorder="1" applyAlignment="1">
      <alignment horizontal="right" wrapText="1"/>
    </xf>
    <xf numFmtId="41" fontId="60" fillId="0" borderId="17" xfId="49" applyNumberFormat="1" applyFont="1" applyBorder="1" applyAlignment="1">
      <alignment horizontal="right"/>
      <protection/>
    </xf>
    <xf numFmtId="41" fontId="60" fillId="0" borderId="23" xfId="49" applyNumberFormat="1" applyFont="1" applyBorder="1" applyAlignment="1">
      <alignment horizontal="right"/>
      <protection/>
    </xf>
    <xf numFmtId="41" fontId="60" fillId="0" borderId="22" xfId="49" applyNumberFormat="1" applyFont="1" applyBorder="1" applyAlignment="1">
      <alignment horizontal="right"/>
      <protection/>
    </xf>
    <xf numFmtId="41" fontId="61" fillId="38" borderId="25" xfId="0" applyNumberFormat="1" applyFont="1" applyFill="1" applyBorder="1" applyAlignment="1">
      <alignment horizontal="right" wrapText="1"/>
    </xf>
    <xf numFmtId="41" fontId="60" fillId="0" borderId="17" xfId="48" applyNumberFormat="1" applyFont="1" applyBorder="1" applyAlignment="1">
      <alignment horizontal="right"/>
      <protection/>
    </xf>
    <xf numFmtId="41" fontId="60" fillId="35" borderId="21" xfId="48" applyNumberFormat="1" applyFont="1" applyFill="1" applyBorder="1" applyAlignment="1">
      <alignment horizontal="right"/>
      <protection/>
    </xf>
    <xf numFmtId="41" fontId="61" fillId="39" borderId="21" xfId="0" applyNumberFormat="1" applyFont="1" applyFill="1" applyBorder="1" applyAlignment="1">
      <alignment horizontal="right" wrapText="1"/>
    </xf>
    <xf numFmtId="41" fontId="60" fillId="0" borderId="22" xfId="48" applyNumberFormat="1" applyFont="1" applyFill="1" applyBorder="1" applyAlignment="1">
      <alignment horizontal="right"/>
      <protection/>
    </xf>
    <xf numFmtId="41" fontId="60" fillId="0" borderId="17" xfId="48" applyNumberFormat="1" applyFont="1" applyFill="1" applyBorder="1" applyAlignment="1">
      <alignment horizontal="right"/>
      <protection/>
    </xf>
    <xf numFmtId="41" fontId="60" fillId="0" borderId="23" xfId="48" applyNumberFormat="1" applyFont="1" applyFill="1" applyBorder="1" applyAlignment="1">
      <alignment horizontal="right"/>
      <protection/>
    </xf>
    <xf numFmtId="41" fontId="61" fillId="40" borderId="23" xfId="0" applyNumberFormat="1" applyFont="1" applyFill="1" applyBorder="1" applyAlignment="1">
      <alignment horizontal="right" wrapText="1"/>
    </xf>
    <xf numFmtId="4" fontId="59" fillId="33" borderId="0" xfId="0" applyNumberFormat="1" applyFont="1" applyFill="1" applyAlignment="1">
      <alignment/>
    </xf>
    <xf numFmtId="4" fontId="59" fillId="0" borderId="0" xfId="0" applyNumberFormat="1" applyFont="1" applyAlignment="1">
      <alignment/>
    </xf>
    <xf numFmtId="0" fontId="64" fillId="33" borderId="0" xfId="0" applyFont="1" applyFill="1" applyAlignment="1">
      <alignment horizontal="center"/>
    </xf>
    <xf numFmtId="3" fontId="60" fillId="0" borderId="22" xfId="48" applyNumberFormat="1" applyFont="1" applyBorder="1" applyAlignment="1">
      <alignment vertical="center"/>
      <protection/>
    </xf>
    <xf numFmtId="41" fontId="60" fillId="0" borderId="22" xfId="48" applyNumberFormat="1" applyFont="1" applyBorder="1" applyAlignment="1">
      <alignment horizontal="right" vertical="center"/>
      <protection/>
    </xf>
    <xf numFmtId="3" fontId="60" fillId="0" borderId="23" xfId="48" applyNumberFormat="1" applyFont="1" applyBorder="1" applyAlignment="1">
      <alignment vertical="center"/>
      <protection/>
    </xf>
    <xf numFmtId="41" fontId="60" fillId="0" borderId="23" xfId="48" applyNumberFormat="1" applyFont="1" applyBorder="1" applyAlignment="1">
      <alignment horizontal="right" vertical="center"/>
      <protection/>
    </xf>
    <xf numFmtId="174" fontId="63" fillId="0" borderId="26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4" fontId="5" fillId="33" borderId="27" xfId="45" applyFont="1" applyFill="1" applyBorder="1" applyAlignment="1">
      <alignment vertical="center"/>
    </xf>
    <xf numFmtId="44" fontId="5" fillId="33" borderId="12" xfId="45" applyFont="1" applyFill="1" applyBorder="1" applyAlignment="1">
      <alignment vertical="center"/>
    </xf>
    <xf numFmtId="44" fontId="5" fillId="0" borderId="21" xfId="45" applyFont="1" applyBorder="1" applyAlignment="1">
      <alignment horizontal="center" vertical="center"/>
    </xf>
    <xf numFmtId="44" fontId="5" fillId="0" borderId="23" xfId="45" applyFont="1" applyBorder="1" applyAlignment="1">
      <alignment horizontal="center" vertical="center"/>
    </xf>
    <xf numFmtId="44" fontId="8" fillId="42" borderId="21" xfId="45" applyFont="1" applyFill="1" applyBorder="1" applyAlignment="1">
      <alignment horizontal="right" vertical="center"/>
    </xf>
    <xf numFmtId="44" fontId="8" fillId="10" borderId="21" xfId="45" applyFont="1" applyFill="1" applyBorder="1" applyAlignment="1">
      <alignment horizontal="right" vertic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44" fontId="8" fillId="43" borderId="21" xfId="45" applyFont="1" applyFill="1" applyBorder="1" applyAlignment="1">
      <alignment horizontal="right" vertical="center"/>
    </xf>
    <xf numFmtId="44" fontId="5" fillId="0" borderId="25" xfId="45" applyFont="1" applyBorder="1" applyAlignment="1">
      <alignment horizontal="center" vertical="center"/>
    </xf>
    <xf numFmtId="44" fontId="8" fillId="19" borderId="21" xfId="45" applyFont="1" applyFill="1" applyBorder="1" applyAlignment="1">
      <alignment horizontal="right" vertical="center"/>
    </xf>
    <xf numFmtId="44" fontId="8" fillId="17" borderId="23" xfId="45" applyFont="1" applyFill="1" applyBorder="1" applyAlignment="1">
      <alignment horizontal="right" vertical="center"/>
    </xf>
    <xf numFmtId="44" fontId="5" fillId="0" borderId="25" xfId="45" applyFont="1" applyFill="1" applyBorder="1" applyAlignment="1">
      <alignment horizontal="center" vertical="center"/>
    </xf>
    <xf numFmtId="44" fontId="8" fillId="44" borderId="20" xfId="45" applyFont="1" applyFill="1" applyBorder="1" applyAlignment="1">
      <alignment horizontal="right" vertical="center"/>
    </xf>
    <xf numFmtId="44" fontId="14" fillId="41" borderId="17" xfId="0" applyNumberFormat="1" applyFont="1" applyFill="1" applyBorder="1" applyAlignment="1">
      <alignment/>
    </xf>
    <xf numFmtId="0" fontId="60" fillId="0" borderId="22" xfId="49" applyFont="1" applyBorder="1">
      <alignment/>
      <protection/>
    </xf>
    <xf numFmtId="0" fontId="61" fillId="0" borderId="21" xfId="0" applyFont="1" applyBorder="1" applyAlignment="1">
      <alignment wrapText="1"/>
    </xf>
    <xf numFmtId="41" fontId="60" fillId="0" borderId="21" xfId="49" applyNumberFormat="1" applyFont="1" applyBorder="1" applyAlignment="1">
      <alignment horizontal="right"/>
      <protection/>
    </xf>
    <xf numFmtId="3" fontId="60" fillId="0" borderId="17" xfId="49" applyNumberFormat="1" applyFont="1" applyFill="1" applyBorder="1">
      <alignment/>
      <protection/>
    </xf>
    <xf numFmtId="3" fontId="60" fillId="0" borderId="21" xfId="49" applyNumberFormat="1" applyFont="1" applyFill="1" applyBorder="1">
      <alignment/>
      <protection/>
    </xf>
    <xf numFmtId="0" fontId="58" fillId="33" borderId="0" xfId="0" applyFont="1" applyFill="1" applyBorder="1" applyAlignment="1">
      <alignment/>
    </xf>
    <xf numFmtId="0" fontId="0" fillId="45" borderId="0" xfId="0" applyFill="1" applyAlignment="1">
      <alignment/>
    </xf>
    <xf numFmtId="0" fontId="65" fillId="41" borderId="28" xfId="0" applyFont="1" applyFill="1" applyBorder="1" applyAlignment="1">
      <alignment horizontal="center" vertical="center"/>
    </xf>
    <xf numFmtId="0" fontId="65" fillId="41" borderId="29" xfId="0" applyFont="1" applyFill="1" applyBorder="1" applyAlignment="1">
      <alignment horizontal="center" vertical="center"/>
    </xf>
    <xf numFmtId="0" fontId="65" fillId="41" borderId="30" xfId="0" applyFont="1" applyFill="1" applyBorder="1" applyAlignment="1">
      <alignment horizontal="center" vertical="center"/>
    </xf>
    <xf numFmtId="0" fontId="62" fillId="41" borderId="17" xfId="0" applyFont="1" applyFill="1" applyBorder="1" applyAlignment="1">
      <alignment horizontal="center" vertical="center" wrapText="1"/>
    </xf>
    <xf numFmtId="0" fontId="59" fillId="41" borderId="17" xfId="0" applyFont="1" applyFill="1" applyBorder="1" applyAlignment="1">
      <alignment vertical="center"/>
    </xf>
    <xf numFmtId="0" fontId="59" fillId="41" borderId="23" xfId="0" applyFont="1" applyFill="1" applyBorder="1" applyAlignment="1">
      <alignment vertical="center"/>
    </xf>
    <xf numFmtId="0" fontId="62" fillId="41" borderId="17" xfId="0" applyFont="1" applyFill="1" applyBorder="1" applyAlignment="1">
      <alignment horizontal="center" vertical="center"/>
    </xf>
    <xf numFmtId="0" fontId="62" fillId="41" borderId="23" xfId="0" applyFont="1" applyFill="1" applyBorder="1" applyAlignment="1">
      <alignment horizontal="center" vertical="center" wrapText="1"/>
    </xf>
    <xf numFmtId="0" fontId="62" fillId="42" borderId="31" xfId="0" applyFont="1" applyFill="1" applyBorder="1" applyAlignment="1">
      <alignment horizontal="center" vertical="center" wrapText="1"/>
    </xf>
    <xf numFmtId="0" fontId="62" fillId="42" borderId="32" xfId="0" applyFont="1" applyFill="1" applyBorder="1" applyAlignment="1">
      <alignment horizontal="center" vertical="center" wrapText="1"/>
    </xf>
    <xf numFmtId="0" fontId="62" fillId="42" borderId="33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textRotation="90" wrapText="1"/>
    </xf>
    <xf numFmtId="0" fontId="66" fillId="16" borderId="17" xfId="0" applyFont="1" applyFill="1" applyBorder="1" applyAlignment="1">
      <alignment horizontal="center" vertical="center" textRotation="90" wrapText="1"/>
    </xf>
    <xf numFmtId="0" fontId="66" fillId="16" borderId="20" xfId="0" applyFont="1" applyFill="1" applyBorder="1" applyAlignment="1">
      <alignment horizontal="center" vertical="center" textRotation="90" wrapText="1"/>
    </xf>
    <xf numFmtId="0" fontId="66" fillId="16" borderId="23" xfId="0" applyFont="1" applyFill="1" applyBorder="1" applyAlignment="1">
      <alignment horizontal="center" vertical="center" textRotation="90" wrapText="1"/>
    </xf>
    <xf numFmtId="0" fontId="5" fillId="0" borderId="24" xfId="48" applyBorder="1" applyAlignment="1">
      <alignment horizontal="left" vertical="center"/>
      <protection/>
    </xf>
    <xf numFmtId="0" fontId="5" fillId="0" borderId="17" xfId="48" applyBorder="1" applyAlignment="1">
      <alignment horizontal="left" vertical="center"/>
      <protection/>
    </xf>
    <xf numFmtId="0" fontId="5" fillId="0" borderId="23" xfId="48" applyBorder="1" applyAlignment="1">
      <alignment horizontal="left" vertical="center"/>
      <protection/>
    </xf>
    <xf numFmtId="44" fontId="5" fillId="0" borderId="34" xfId="45" applyFont="1" applyBorder="1" applyAlignment="1">
      <alignment horizontal="center" vertical="center"/>
    </xf>
    <xf numFmtId="44" fontId="5" fillId="0" borderId="35" xfId="45" applyFont="1" applyBorder="1" applyAlignment="1">
      <alignment horizontal="center" vertical="center"/>
    </xf>
    <xf numFmtId="44" fontId="5" fillId="0" borderId="21" xfId="45" applyFont="1" applyBorder="1" applyAlignment="1">
      <alignment horizontal="center" vertical="center"/>
    </xf>
    <xf numFmtId="0" fontId="66" fillId="8" borderId="22" xfId="0" applyFont="1" applyFill="1" applyBorder="1" applyAlignment="1">
      <alignment horizontal="center" vertical="center" textRotation="90" wrapText="1"/>
    </xf>
    <xf numFmtId="0" fontId="66" fillId="8" borderId="17" xfId="0" applyFont="1" applyFill="1" applyBorder="1" applyAlignment="1">
      <alignment horizontal="center" vertical="center" textRotation="90" wrapText="1"/>
    </xf>
    <xf numFmtId="0" fontId="60" fillId="0" borderId="22" xfId="48" applyFont="1" applyBorder="1" applyAlignment="1">
      <alignment horizontal="left" vertical="center" wrapText="1"/>
      <protection/>
    </xf>
    <xf numFmtId="0" fontId="60" fillId="0" borderId="23" xfId="48" applyFont="1" applyBorder="1" applyAlignment="1">
      <alignment horizontal="left" vertical="center" wrapText="1"/>
      <protection/>
    </xf>
    <xf numFmtId="0" fontId="60" fillId="0" borderId="17" xfId="48" applyFont="1" applyBorder="1" applyAlignment="1">
      <alignment horizontal="left" vertical="center" wrapText="1"/>
      <protection/>
    </xf>
    <xf numFmtId="0" fontId="60" fillId="0" borderId="35" xfId="48" applyFont="1" applyBorder="1" applyAlignment="1">
      <alignment horizontal="left" vertical="center" wrapText="1"/>
      <protection/>
    </xf>
    <xf numFmtId="0" fontId="60" fillId="0" borderId="21" xfId="48" applyFont="1" applyBorder="1" applyAlignment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0" fillId="0" borderId="34" xfId="48" applyFont="1" applyBorder="1" applyAlignment="1">
      <alignment horizontal="left" vertical="center" wrapText="1"/>
      <protection/>
    </xf>
    <xf numFmtId="0" fontId="5" fillId="0" borderId="17" xfId="48" applyBorder="1">
      <alignment/>
      <protection/>
    </xf>
    <xf numFmtId="0" fontId="5" fillId="0" borderId="23" xfId="48" applyBorder="1">
      <alignment/>
      <protection/>
    </xf>
    <xf numFmtId="0" fontId="5" fillId="0" borderId="24" xfId="48" applyBorder="1" applyAlignment="1">
      <alignment horizontal="left" vertical="center" wrapText="1"/>
      <protection/>
    </xf>
    <xf numFmtId="0" fontId="5" fillId="0" borderId="23" xfId="48" applyBorder="1" applyAlignment="1">
      <alignment horizontal="left" vertical="center" wrapText="1"/>
      <protection/>
    </xf>
    <xf numFmtId="0" fontId="5" fillId="0" borderId="22" xfId="48" applyBorder="1" applyAlignment="1">
      <alignment horizontal="left" vertical="center" wrapText="1"/>
      <protection/>
    </xf>
    <xf numFmtId="0" fontId="5" fillId="0" borderId="17" xfId="48" applyBorder="1" applyAlignment="1">
      <alignment horizontal="left" vertical="center" wrapText="1"/>
      <protection/>
    </xf>
    <xf numFmtId="0" fontId="62" fillId="10" borderId="31" xfId="0" applyFont="1" applyFill="1" applyBorder="1" applyAlignment="1">
      <alignment horizontal="center" vertical="center" wrapText="1"/>
    </xf>
    <xf numFmtId="0" fontId="62" fillId="10" borderId="32" xfId="0" applyFont="1" applyFill="1" applyBorder="1" applyAlignment="1">
      <alignment horizontal="center" vertical="center" wrapText="1"/>
    </xf>
    <xf numFmtId="0" fontId="66" fillId="43" borderId="20" xfId="0" applyFont="1" applyFill="1" applyBorder="1" applyAlignment="1">
      <alignment horizontal="center" vertical="center" textRotation="90" wrapText="1"/>
    </xf>
    <xf numFmtId="0" fontId="66" fillId="43" borderId="35" xfId="0" applyFont="1" applyFill="1" applyBorder="1" applyAlignment="1">
      <alignment horizontal="center" vertical="center" textRotation="90" wrapText="1"/>
    </xf>
    <xf numFmtId="0" fontId="66" fillId="43" borderId="21" xfId="0" applyFont="1" applyFill="1" applyBorder="1" applyAlignment="1">
      <alignment horizontal="center" vertical="center" textRotation="90" wrapText="1"/>
    </xf>
    <xf numFmtId="0" fontId="60" fillId="0" borderId="17" xfId="49" applyFont="1" applyBorder="1" applyAlignment="1">
      <alignment horizontal="left" vertical="center" wrapText="1"/>
      <protection/>
    </xf>
    <xf numFmtId="0" fontId="60" fillId="0" borderId="23" xfId="49" applyFont="1" applyBorder="1" applyAlignment="1">
      <alignment horizontal="left" vertical="center" wrapText="1"/>
      <protection/>
    </xf>
    <xf numFmtId="0" fontId="60" fillId="0" borderId="17" xfId="49" applyFont="1" applyBorder="1" applyAlignment="1">
      <alignment vertical="center" wrapText="1"/>
      <protection/>
    </xf>
    <xf numFmtId="44" fontId="5" fillId="0" borderId="20" xfId="45" applyFont="1" applyBorder="1" applyAlignment="1">
      <alignment horizontal="center" vertical="center"/>
    </xf>
    <xf numFmtId="0" fontId="60" fillId="0" borderId="23" xfId="49" applyFont="1" applyBorder="1" applyAlignment="1">
      <alignment vertical="center" wrapText="1"/>
      <protection/>
    </xf>
    <xf numFmtId="0" fontId="5" fillId="0" borderId="24" xfId="49" applyFill="1" applyBorder="1" applyAlignment="1">
      <alignment horizontal="left" vertical="center"/>
      <protection/>
    </xf>
    <xf numFmtId="0" fontId="5" fillId="0" borderId="17" xfId="49" applyFill="1" applyBorder="1" applyAlignment="1">
      <alignment horizontal="left" vertical="center"/>
      <protection/>
    </xf>
    <xf numFmtId="0" fontId="5" fillId="0" borderId="23" xfId="49" applyFill="1" applyBorder="1" applyAlignment="1">
      <alignment horizontal="left" vertical="center"/>
      <protection/>
    </xf>
    <xf numFmtId="0" fontId="60" fillId="35" borderId="24" xfId="49" applyFont="1" applyFill="1" applyBorder="1" applyAlignment="1">
      <alignment horizontal="center"/>
      <protection/>
    </xf>
    <xf numFmtId="0" fontId="60" fillId="35" borderId="17" xfId="49" applyFont="1" applyFill="1" applyBorder="1" applyAlignment="1">
      <alignment horizontal="center"/>
      <protection/>
    </xf>
    <xf numFmtId="0" fontId="60" fillId="35" borderId="23" xfId="49" applyFont="1" applyFill="1" applyBorder="1" applyAlignment="1">
      <alignment horizontal="center"/>
      <protection/>
    </xf>
    <xf numFmtId="44" fontId="5" fillId="0" borderId="34" xfId="45" applyFont="1" applyFill="1" applyBorder="1" applyAlignment="1">
      <alignment horizontal="center" vertical="center"/>
    </xf>
    <xf numFmtId="44" fontId="5" fillId="0" borderId="35" xfId="45" applyFont="1" applyFill="1" applyBorder="1" applyAlignment="1">
      <alignment horizontal="center" vertical="center"/>
    </xf>
    <xf numFmtId="44" fontId="5" fillId="0" borderId="21" xfId="45" applyFont="1" applyFill="1" applyBorder="1" applyAlignment="1">
      <alignment horizontal="center" vertical="center"/>
    </xf>
    <xf numFmtId="0" fontId="5" fillId="0" borderId="20" xfId="49" applyFill="1" applyBorder="1" applyAlignment="1">
      <alignment horizontal="left" vertical="center"/>
      <protection/>
    </xf>
    <xf numFmtId="0" fontId="60" fillId="35" borderId="20" xfId="49" applyFont="1" applyFill="1" applyBorder="1" applyAlignment="1">
      <alignment horizontal="center"/>
      <protection/>
    </xf>
    <xf numFmtId="0" fontId="62" fillId="43" borderId="31" xfId="0" applyFont="1" applyFill="1" applyBorder="1" applyAlignment="1">
      <alignment horizontal="center" vertical="center" wrapText="1"/>
    </xf>
    <xf numFmtId="0" fontId="62" fillId="43" borderId="32" xfId="0" applyFont="1" applyFill="1" applyBorder="1" applyAlignment="1">
      <alignment horizontal="center" vertical="center" wrapText="1"/>
    </xf>
    <xf numFmtId="0" fontId="62" fillId="43" borderId="33" xfId="0" applyFont="1" applyFill="1" applyBorder="1" applyAlignment="1">
      <alignment horizontal="center" vertical="center" wrapText="1"/>
    </xf>
    <xf numFmtId="0" fontId="66" fillId="19" borderId="34" xfId="0" applyFont="1" applyFill="1" applyBorder="1" applyAlignment="1">
      <alignment horizontal="center" vertical="center" textRotation="90" wrapText="1"/>
    </xf>
    <xf numFmtId="0" fontId="66" fillId="19" borderId="35" xfId="0" applyFont="1" applyFill="1" applyBorder="1" applyAlignment="1">
      <alignment horizontal="center" vertical="center" textRotation="90" wrapText="1"/>
    </xf>
    <xf numFmtId="0" fontId="66" fillId="19" borderId="21" xfId="0" applyFont="1" applyFill="1" applyBorder="1" applyAlignment="1">
      <alignment horizontal="center" vertical="center" textRotation="90" wrapText="1"/>
    </xf>
    <xf numFmtId="0" fontId="60" fillId="0" borderId="24" xfId="48" applyFont="1" applyBorder="1" applyAlignment="1">
      <alignment horizontal="left" vertical="center" wrapText="1"/>
      <protection/>
    </xf>
    <xf numFmtId="0" fontId="62" fillId="19" borderId="21" xfId="0" applyFont="1" applyFill="1" applyBorder="1" applyAlignment="1">
      <alignment horizontal="center" wrapText="1"/>
    </xf>
    <xf numFmtId="0" fontId="66" fillId="17" borderId="34" xfId="0" applyFont="1" applyFill="1" applyBorder="1" applyAlignment="1">
      <alignment horizontal="center" vertical="center" textRotation="90" wrapText="1"/>
    </xf>
    <xf numFmtId="0" fontId="66" fillId="17" borderId="35" xfId="0" applyFont="1" applyFill="1" applyBorder="1" applyAlignment="1">
      <alignment horizontal="center" vertical="center" textRotation="90" wrapText="1"/>
    </xf>
    <xf numFmtId="0" fontId="66" fillId="17" borderId="21" xfId="0" applyFont="1" applyFill="1" applyBorder="1" applyAlignment="1">
      <alignment horizontal="center" vertical="center" textRotation="90" wrapText="1"/>
    </xf>
    <xf numFmtId="0" fontId="60" fillId="35" borderId="34" xfId="48" applyFont="1" applyFill="1" applyBorder="1" applyAlignment="1">
      <alignment horizontal="center"/>
      <protection/>
    </xf>
    <xf numFmtId="0" fontId="60" fillId="35" borderId="35" xfId="48" applyFont="1" applyFill="1" applyBorder="1" applyAlignment="1">
      <alignment horizontal="center"/>
      <protection/>
    </xf>
    <xf numFmtId="0" fontId="60" fillId="35" borderId="21" xfId="48" applyFont="1" applyFill="1" applyBorder="1" applyAlignment="1">
      <alignment horizontal="center"/>
      <protection/>
    </xf>
    <xf numFmtId="0" fontId="62" fillId="17" borderId="31" xfId="0" applyFont="1" applyFill="1" applyBorder="1" applyAlignment="1">
      <alignment horizontal="center" vertical="center" wrapText="1"/>
    </xf>
    <xf numFmtId="0" fontId="62" fillId="17" borderId="32" xfId="0" applyFont="1" applyFill="1" applyBorder="1" applyAlignment="1">
      <alignment horizontal="center" vertical="center" wrapText="1"/>
    </xf>
    <xf numFmtId="0" fontId="62" fillId="17" borderId="33" xfId="0" applyFont="1" applyFill="1" applyBorder="1" applyAlignment="1">
      <alignment horizontal="center" vertical="center" wrapText="1"/>
    </xf>
    <xf numFmtId="0" fontId="66" fillId="44" borderId="36" xfId="0" applyFont="1" applyFill="1" applyBorder="1" applyAlignment="1">
      <alignment horizontal="center" vertical="center" textRotation="90" wrapText="1"/>
    </xf>
    <xf numFmtId="0" fontId="66" fillId="44" borderId="0" xfId="0" applyFont="1" applyFill="1" applyBorder="1" applyAlignment="1">
      <alignment horizontal="center" vertical="center" textRotation="90" wrapText="1"/>
    </xf>
    <xf numFmtId="0" fontId="62" fillId="44" borderId="37" xfId="0" applyFont="1" applyFill="1" applyBorder="1" applyAlignment="1">
      <alignment horizontal="center" vertical="center" wrapText="1"/>
    </xf>
    <xf numFmtId="0" fontId="62" fillId="44" borderId="36" xfId="0" applyFont="1" applyFill="1" applyBorder="1" applyAlignment="1">
      <alignment horizontal="center" vertical="center" wrapText="1"/>
    </xf>
    <xf numFmtId="0" fontId="62" fillId="44" borderId="38" xfId="0" applyFont="1" applyFill="1" applyBorder="1" applyAlignment="1">
      <alignment horizontal="center" vertical="center" wrapText="1"/>
    </xf>
    <xf numFmtId="0" fontId="60" fillId="0" borderId="34" xfId="48" applyFont="1" applyFill="1" applyBorder="1" applyAlignment="1">
      <alignment horizontal="left" vertical="center" wrapText="1"/>
      <protection/>
    </xf>
    <xf numFmtId="0" fontId="60" fillId="0" borderId="35" xfId="48" applyFont="1" applyFill="1" applyBorder="1" applyAlignment="1">
      <alignment horizontal="left" vertical="center" wrapText="1"/>
      <protection/>
    </xf>
    <xf numFmtId="0" fontId="60" fillId="0" borderId="21" xfId="48" applyFont="1" applyFill="1" applyBorder="1" applyAlignment="1">
      <alignment horizontal="left" vertical="center" wrapText="1"/>
      <protection/>
    </xf>
    <xf numFmtId="0" fontId="60" fillId="35" borderId="22" xfId="48" applyFont="1" applyFill="1" applyBorder="1" applyAlignment="1">
      <alignment horizontal="center"/>
      <protection/>
    </xf>
    <xf numFmtId="0" fontId="60" fillId="35" borderId="17" xfId="48" applyFont="1" applyFill="1" applyBorder="1" applyAlignment="1">
      <alignment horizontal="center"/>
      <protection/>
    </xf>
    <xf numFmtId="0" fontId="60" fillId="35" borderId="23" xfId="48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67" fillId="33" borderId="39" xfId="0" applyFont="1" applyFill="1" applyBorder="1" applyAlignment="1">
      <alignment horizontal="left" vertical="top" wrapText="1"/>
    </xf>
    <xf numFmtId="0" fontId="67" fillId="33" borderId="0" xfId="0" applyFont="1" applyFill="1" applyBorder="1" applyAlignment="1">
      <alignment horizontal="left" vertical="top" wrapText="1"/>
    </xf>
    <xf numFmtId="0" fontId="60" fillId="33" borderId="34" xfId="48" applyFont="1" applyFill="1" applyBorder="1" applyAlignment="1">
      <alignment horizontal="left" vertical="center" wrapText="1"/>
      <protection/>
    </xf>
    <xf numFmtId="0" fontId="60" fillId="33" borderId="21" xfId="48" applyFont="1" applyFill="1" applyBorder="1" applyAlignment="1">
      <alignment horizontal="left" vertical="center" wrapText="1"/>
      <protection/>
    </xf>
    <xf numFmtId="44" fontId="5" fillId="33" borderId="35" xfId="45" applyFont="1" applyFill="1" applyBorder="1" applyAlignment="1">
      <alignment horizontal="center" vertical="center"/>
    </xf>
    <xf numFmtId="44" fontId="5" fillId="33" borderId="21" xfId="45" applyFont="1" applyFill="1" applyBorder="1" applyAlignment="1">
      <alignment horizontal="center" vertical="center"/>
    </xf>
    <xf numFmtId="44" fontId="5" fillId="33" borderId="34" xfId="45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left" vertical="top" wrapText="1"/>
    </xf>
    <xf numFmtId="0" fontId="67" fillId="33" borderId="41" xfId="0" applyFont="1" applyFill="1" applyBorder="1" applyAlignment="1">
      <alignment horizontal="left" vertical="top" wrapText="1"/>
    </xf>
    <xf numFmtId="0" fontId="67" fillId="33" borderId="42" xfId="0" applyFont="1" applyFill="1" applyBorder="1" applyAlignment="1">
      <alignment horizontal="left" vertical="top" wrapText="1"/>
    </xf>
    <xf numFmtId="0" fontId="67" fillId="33" borderId="43" xfId="0" applyFont="1" applyFill="1" applyBorder="1" applyAlignment="1">
      <alignment horizontal="left" vertical="top" wrapText="1"/>
    </xf>
    <xf numFmtId="0" fontId="67" fillId="33" borderId="44" xfId="0" applyFont="1" applyFill="1" applyBorder="1" applyAlignment="1">
      <alignment horizontal="left" vertical="top" wrapText="1"/>
    </xf>
    <xf numFmtId="0" fontId="67" fillId="33" borderId="4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64" fillId="33" borderId="40" xfId="0" applyFont="1" applyFill="1" applyBorder="1" applyAlignment="1">
      <alignment vertical="top" wrapText="1"/>
    </xf>
    <xf numFmtId="0" fontId="64" fillId="33" borderId="41" xfId="0" applyFont="1" applyFill="1" applyBorder="1" applyAlignment="1">
      <alignment vertical="top" wrapText="1"/>
    </xf>
    <xf numFmtId="174" fontId="63" fillId="0" borderId="46" xfId="0" applyNumberFormat="1" applyFont="1" applyFill="1" applyBorder="1" applyAlignment="1">
      <alignment horizontal="left" vertical="top" wrapText="1"/>
    </xf>
    <xf numFmtId="174" fontId="63" fillId="0" borderId="47" xfId="0" applyNumberFormat="1" applyFont="1" applyFill="1" applyBorder="1" applyAlignment="1">
      <alignment horizontal="left" vertical="top" wrapText="1"/>
    </xf>
    <xf numFmtId="171" fontId="63" fillId="0" borderId="46" xfId="0" applyNumberFormat="1" applyFont="1" applyFill="1" applyBorder="1" applyAlignment="1">
      <alignment horizontal="center" vertical="top" wrapText="1"/>
    </xf>
    <xf numFmtId="171" fontId="63" fillId="0" borderId="47" xfId="0" applyNumberFormat="1" applyFont="1" applyFill="1" applyBorder="1" applyAlignment="1">
      <alignment horizontal="center" vertical="top" wrapText="1"/>
    </xf>
    <xf numFmtId="171" fontId="63" fillId="0" borderId="46" xfId="0" applyNumberFormat="1" applyFont="1" applyFill="1" applyBorder="1" applyAlignment="1">
      <alignment horizontal="left" vertical="top" wrapText="1"/>
    </xf>
    <xf numFmtId="171" fontId="63" fillId="0" borderId="47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9" fillId="0" borderId="49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left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wrapText="1"/>
    </xf>
    <xf numFmtId="0" fontId="9" fillId="0" borderId="54" xfId="0" applyFont="1" applyFill="1" applyBorder="1" applyAlignment="1">
      <alignment horizontal="left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wrapText="1"/>
    </xf>
    <xf numFmtId="0" fontId="9" fillId="0" borderId="59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wrapText="1"/>
    </xf>
    <xf numFmtId="0" fontId="9" fillId="0" borderId="57" xfId="0" applyFont="1" applyFill="1" applyBorder="1" applyAlignment="1">
      <alignment horizontal="left" wrapText="1"/>
    </xf>
    <xf numFmtId="0" fontId="60" fillId="0" borderId="21" xfId="49" applyFont="1" applyFill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154">
      <selection activeCell="K2" sqref="K2"/>
    </sheetView>
  </sheetViews>
  <sheetFormatPr defaultColWidth="11.57421875" defaultRowHeight="18" customHeight="1"/>
  <cols>
    <col min="1" max="1" width="6.00390625" style="47" customWidth="1"/>
    <col min="2" max="2" width="21.140625" style="47" customWidth="1"/>
    <col min="3" max="3" width="19.8515625" style="47" customWidth="1"/>
    <col min="4" max="4" width="24.140625" style="47" customWidth="1"/>
    <col min="5" max="5" width="23.28125" style="47" customWidth="1"/>
    <col min="6" max="7" width="11.8515625" style="47" customWidth="1"/>
    <col min="8" max="8" width="19.7109375" style="47" customWidth="1"/>
    <col min="9" max="9" width="21.421875" style="47" customWidth="1"/>
    <col min="10" max="10" width="11.7109375" style="47" customWidth="1"/>
    <col min="11" max="16384" width="11.57421875" style="47" customWidth="1"/>
  </cols>
  <sheetData>
    <row r="1" spans="1:9" ht="18" customHeight="1">
      <c r="A1" s="271" t="s">
        <v>82</v>
      </c>
      <c r="B1" s="271"/>
      <c r="C1" s="271"/>
      <c r="D1" s="271"/>
      <c r="E1" s="271"/>
      <c r="F1" s="271"/>
      <c r="G1" s="271"/>
      <c r="H1" s="271"/>
      <c r="I1" s="271"/>
    </row>
    <row r="2" spans="1:9" ht="18" customHeight="1">
      <c r="A2" s="271" t="s">
        <v>582</v>
      </c>
      <c r="B2" s="271"/>
      <c r="C2" s="271"/>
      <c r="D2" s="271"/>
      <c r="E2" s="271"/>
      <c r="F2" s="271"/>
      <c r="G2" s="271"/>
      <c r="H2" s="271"/>
      <c r="I2" s="271"/>
    </row>
    <row r="3" spans="1:9" ht="18" customHeight="1">
      <c r="A3" s="1"/>
      <c r="B3" s="1"/>
      <c r="C3" s="1"/>
      <c r="D3" s="1"/>
      <c r="E3" s="118"/>
      <c r="F3" s="118"/>
      <c r="G3" s="118"/>
      <c r="H3" s="118"/>
      <c r="I3" s="149"/>
    </row>
    <row r="4" spans="1:9" ht="18" customHeight="1">
      <c r="A4" s="272" t="s">
        <v>2</v>
      </c>
      <c r="B4" s="273"/>
      <c r="C4" s="273"/>
      <c r="D4" s="273"/>
      <c r="E4" s="273"/>
      <c r="F4" s="273"/>
      <c r="G4" s="273"/>
      <c r="H4" s="273"/>
      <c r="I4" s="273"/>
    </row>
    <row r="5" spans="1:9" ht="18" customHeight="1">
      <c r="A5" s="272" t="s">
        <v>81</v>
      </c>
      <c r="B5" s="273"/>
      <c r="C5" s="273"/>
      <c r="D5" s="273"/>
      <c r="E5" s="273"/>
      <c r="F5" s="273"/>
      <c r="G5" s="273"/>
      <c r="H5" s="273"/>
      <c r="I5" s="273"/>
    </row>
    <row r="6" spans="1:9" ht="18" customHeight="1">
      <c r="A6" s="187" t="s">
        <v>88</v>
      </c>
      <c r="B6" s="188"/>
      <c r="C6" s="190" t="s">
        <v>89</v>
      </c>
      <c r="D6" s="190" t="s">
        <v>90</v>
      </c>
      <c r="E6" s="187" t="s">
        <v>91</v>
      </c>
      <c r="F6" s="187"/>
      <c r="G6" s="187"/>
      <c r="H6" s="187" t="s">
        <v>0</v>
      </c>
      <c r="I6" s="187" t="s">
        <v>1</v>
      </c>
    </row>
    <row r="7" spans="1:9" ht="18" customHeight="1" thickBot="1">
      <c r="A7" s="189"/>
      <c r="B7" s="189"/>
      <c r="C7" s="189"/>
      <c r="D7" s="189"/>
      <c r="E7" s="117" t="s">
        <v>92</v>
      </c>
      <c r="F7" s="117" t="s">
        <v>93</v>
      </c>
      <c r="G7" s="117" t="s">
        <v>94</v>
      </c>
      <c r="H7" s="191"/>
      <c r="I7" s="191"/>
    </row>
    <row r="8" spans="1:10" ht="18" customHeight="1" thickBot="1" thickTop="1">
      <c r="A8" s="205" t="s">
        <v>95</v>
      </c>
      <c r="B8" s="48" t="s">
        <v>96</v>
      </c>
      <c r="C8" s="49"/>
      <c r="D8" s="50" t="s">
        <v>97</v>
      </c>
      <c r="E8" s="51" t="s">
        <v>98</v>
      </c>
      <c r="F8" s="52">
        <v>1086072.8</v>
      </c>
      <c r="G8" s="129">
        <f>EDUCAÇÃO!AJ11</f>
        <v>1057993</v>
      </c>
      <c r="H8" s="159">
        <v>2662675</v>
      </c>
      <c r="I8" s="160">
        <v>3082625.67</v>
      </c>
      <c r="J8" s="150"/>
    </row>
    <row r="9" spans="1:10" ht="18" customHeight="1" thickTop="1">
      <c r="A9" s="206"/>
      <c r="B9" s="207" t="s">
        <v>99</v>
      </c>
      <c r="C9" s="53"/>
      <c r="D9" s="54" t="s">
        <v>100</v>
      </c>
      <c r="E9" s="55" t="s">
        <v>98</v>
      </c>
      <c r="F9" s="56">
        <v>1771800</v>
      </c>
      <c r="G9" s="130">
        <f>EDUCAÇÃO!I43</f>
        <v>1725610</v>
      </c>
      <c r="H9" s="202">
        <v>4308280</v>
      </c>
      <c r="I9" s="202">
        <v>5012027.61</v>
      </c>
      <c r="J9" s="158"/>
    </row>
    <row r="10" spans="1:10" ht="18" customHeight="1" thickBot="1">
      <c r="A10" s="206"/>
      <c r="B10" s="208"/>
      <c r="C10" s="57"/>
      <c r="D10" s="58" t="s">
        <v>101</v>
      </c>
      <c r="E10" s="59" t="s">
        <v>98</v>
      </c>
      <c r="F10" s="60">
        <v>475300</v>
      </c>
      <c r="G10" s="128">
        <f>EDUCAÇÃO!I82</f>
        <v>471806</v>
      </c>
      <c r="H10" s="204"/>
      <c r="I10" s="204"/>
      <c r="J10" s="150"/>
    </row>
    <row r="11" spans="1:9" ht="18" customHeight="1" thickTop="1">
      <c r="A11" s="206"/>
      <c r="B11" s="207" t="s">
        <v>102</v>
      </c>
      <c r="C11" s="61"/>
      <c r="D11" s="62" t="s">
        <v>103</v>
      </c>
      <c r="E11" s="55" t="s">
        <v>98</v>
      </c>
      <c r="F11" s="63">
        <v>214735.5</v>
      </c>
      <c r="G11" s="130">
        <f>EDUCAÇÃO!N110</f>
        <v>259535</v>
      </c>
      <c r="H11" s="202">
        <v>1965400</v>
      </c>
      <c r="I11" s="202">
        <v>1941980.85</v>
      </c>
    </row>
    <row r="12" spans="1:10" ht="18" customHeight="1">
      <c r="A12" s="206"/>
      <c r="B12" s="209"/>
      <c r="C12" s="61"/>
      <c r="D12" s="64" t="s">
        <v>104</v>
      </c>
      <c r="E12" s="65" t="s">
        <v>98</v>
      </c>
      <c r="F12" s="63">
        <v>586120.8</v>
      </c>
      <c r="G12" s="130">
        <f>EDUCAÇÃO!N117</f>
        <v>658924</v>
      </c>
      <c r="H12" s="203"/>
      <c r="I12" s="203"/>
      <c r="J12" s="150"/>
    </row>
    <row r="13" spans="1:10" ht="18" customHeight="1">
      <c r="A13" s="206"/>
      <c r="B13" s="209"/>
      <c r="C13" s="61"/>
      <c r="D13" s="64" t="s">
        <v>105</v>
      </c>
      <c r="E13" s="65" t="s">
        <v>98</v>
      </c>
      <c r="F13" s="63">
        <v>137135.6</v>
      </c>
      <c r="G13" s="130">
        <f>EDUCAÇÃO!N125</f>
        <v>132515</v>
      </c>
      <c r="H13" s="203"/>
      <c r="I13" s="203"/>
      <c r="J13" s="150"/>
    </row>
    <row r="14" spans="1:9" ht="18" customHeight="1" thickBot="1">
      <c r="A14" s="206"/>
      <c r="B14" s="208"/>
      <c r="C14" s="57"/>
      <c r="D14" s="58" t="s">
        <v>106</v>
      </c>
      <c r="E14" s="59" t="s">
        <v>98</v>
      </c>
      <c r="F14" s="60">
        <v>58659.36</v>
      </c>
      <c r="G14" s="128">
        <f>EDUCAÇÃO!N137</f>
        <v>64684</v>
      </c>
      <c r="H14" s="204"/>
      <c r="I14" s="204"/>
    </row>
    <row r="15" spans="1:10" ht="34.5" customHeight="1" thickTop="1">
      <c r="A15" s="206"/>
      <c r="B15" s="210" t="s">
        <v>107</v>
      </c>
      <c r="C15" s="66" t="s">
        <v>108</v>
      </c>
      <c r="D15" s="54" t="s">
        <v>109</v>
      </c>
      <c r="E15" s="55" t="s">
        <v>98</v>
      </c>
      <c r="F15" s="56">
        <f>919030.4+27512</f>
        <v>946542.4</v>
      </c>
      <c r="G15" s="130">
        <f>EDUCAÇÃO!V148</f>
        <v>835529</v>
      </c>
      <c r="H15" s="202">
        <v>4409440</v>
      </c>
      <c r="I15" s="202">
        <v>5365047.49</v>
      </c>
      <c r="J15" s="165"/>
    </row>
    <row r="16" spans="1:10" ht="18" customHeight="1">
      <c r="A16" s="206"/>
      <c r="B16" s="210"/>
      <c r="C16" s="209" t="s">
        <v>110</v>
      </c>
      <c r="D16" s="67" t="s">
        <v>109</v>
      </c>
      <c r="E16" s="65" t="s">
        <v>98</v>
      </c>
      <c r="F16" s="63">
        <v>781023.74</v>
      </c>
      <c r="G16" s="130">
        <f>EDUCAÇÃO!V154</f>
        <v>918888</v>
      </c>
      <c r="H16" s="203"/>
      <c r="I16" s="203"/>
      <c r="J16" s="166"/>
    </row>
    <row r="17" spans="1:10" ht="18" customHeight="1">
      <c r="A17" s="206"/>
      <c r="B17" s="210"/>
      <c r="C17" s="209"/>
      <c r="D17" s="68" t="s">
        <v>111</v>
      </c>
      <c r="E17" s="65" t="s">
        <v>112</v>
      </c>
      <c r="F17" s="63">
        <v>666</v>
      </c>
      <c r="G17" s="130">
        <f>EDUCAÇÃO!F157</f>
        <v>405</v>
      </c>
      <c r="H17" s="203"/>
      <c r="I17" s="203"/>
      <c r="J17" s="166"/>
    </row>
    <row r="18" spans="1:10" ht="18" customHeight="1">
      <c r="A18" s="206"/>
      <c r="B18" s="210"/>
      <c r="C18" s="209" t="s">
        <v>113</v>
      </c>
      <c r="D18" s="67" t="s">
        <v>109</v>
      </c>
      <c r="E18" s="65" t="s">
        <v>98</v>
      </c>
      <c r="F18" s="63">
        <v>88756.5</v>
      </c>
      <c r="G18" s="130">
        <f>EDUCAÇÃO!V163</f>
        <v>91971</v>
      </c>
      <c r="H18" s="203"/>
      <c r="I18" s="203"/>
      <c r="J18" s="165"/>
    </row>
    <row r="19" spans="1:10" ht="18" customHeight="1">
      <c r="A19" s="206"/>
      <c r="B19" s="210"/>
      <c r="C19" s="209"/>
      <c r="D19" s="67" t="s">
        <v>114</v>
      </c>
      <c r="E19" s="65" t="s">
        <v>98</v>
      </c>
      <c r="F19" s="63">
        <v>23708.1</v>
      </c>
      <c r="G19" s="130">
        <f>EDUCAÇÃO!H166</f>
        <v>28585</v>
      </c>
      <c r="H19" s="203"/>
      <c r="I19" s="203"/>
      <c r="J19" s="165"/>
    </row>
    <row r="20" spans="1:10" ht="18" customHeight="1" thickBot="1">
      <c r="A20" s="206"/>
      <c r="B20" s="211"/>
      <c r="C20" s="208"/>
      <c r="D20" s="69" t="s">
        <v>111</v>
      </c>
      <c r="E20" s="59" t="s">
        <v>112</v>
      </c>
      <c r="F20" s="60">
        <v>4440.5</v>
      </c>
      <c r="G20" s="128">
        <f>EDUCAÇÃO!F169</f>
        <v>9953</v>
      </c>
      <c r="H20" s="204"/>
      <c r="I20" s="204"/>
      <c r="J20" s="167"/>
    </row>
    <row r="21" spans="1:10" ht="18" customHeight="1" thickTop="1">
      <c r="A21" s="206"/>
      <c r="B21" s="212" t="s">
        <v>115</v>
      </c>
      <c r="C21" s="215" t="s">
        <v>116</v>
      </c>
      <c r="D21" s="70" t="s">
        <v>117</v>
      </c>
      <c r="E21" s="71" t="s">
        <v>112</v>
      </c>
      <c r="F21" s="72">
        <v>2840</v>
      </c>
      <c r="G21" s="127">
        <f>EDUCAÇÃO!J175</f>
        <v>0</v>
      </c>
      <c r="H21" s="202">
        <v>2134666</v>
      </c>
      <c r="I21" s="202">
        <v>1764915.71</v>
      </c>
      <c r="J21" s="168"/>
    </row>
    <row r="22" spans="1:10" ht="18" customHeight="1">
      <c r="A22" s="206"/>
      <c r="B22" s="213"/>
      <c r="C22" s="210"/>
      <c r="D22" s="67" t="s">
        <v>119</v>
      </c>
      <c r="E22" s="65" t="s">
        <v>112</v>
      </c>
      <c r="F22" s="63">
        <v>67800</v>
      </c>
      <c r="G22" s="130">
        <f>EDUCAÇÃO!D178</f>
        <v>70586</v>
      </c>
      <c r="H22" s="203"/>
      <c r="I22" s="203"/>
      <c r="J22" s="167"/>
    </row>
    <row r="23" spans="1:10" ht="18" customHeight="1">
      <c r="A23" s="206"/>
      <c r="B23" s="213"/>
      <c r="C23" s="210"/>
      <c r="D23" s="67" t="s">
        <v>114</v>
      </c>
      <c r="E23" s="65" t="s">
        <v>98</v>
      </c>
      <c r="F23" s="63">
        <v>15600</v>
      </c>
      <c r="G23" s="130">
        <f>EDUCAÇÃO!L182</f>
        <v>12955</v>
      </c>
      <c r="H23" s="203"/>
      <c r="I23" s="203"/>
      <c r="J23" s="167"/>
    </row>
    <row r="24" spans="1:10" ht="18" customHeight="1">
      <c r="A24" s="206"/>
      <c r="B24" s="213"/>
      <c r="C24" s="210"/>
      <c r="D24" s="67" t="s">
        <v>111</v>
      </c>
      <c r="E24" s="65" t="s">
        <v>112</v>
      </c>
      <c r="F24" s="63">
        <v>5656</v>
      </c>
      <c r="G24" s="130">
        <f>EDUCAÇÃO!J186</f>
        <v>3976</v>
      </c>
      <c r="H24" s="203"/>
      <c r="I24" s="203"/>
      <c r="J24" s="167"/>
    </row>
    <row r="25" spans="1:10" ht="18" customHeight="1">
      <c r="A25" s="206"/>
      <c r="B25" s="213"/>
      <c r="C25" s="210"/>
      <c r="D25" s="73" t="s">
        <v>120</v>
      </c>
      <c r="E25" s="65" t="s">
        <v>121</v>
      </c>
      <c r="F25" s="63">
        <v>1260</v>
      </c>
      <c r="G25" s="130">
        <f>EDUCAÇÃO!J190</f>
        <v>3116</v>
      </c>
      <c r="H25" s="203"/>
      <c r="I25" s="203"/>
      <c r="J25" s="167"/>
    </row>
    <row r="26" spans="1:10" ht="18" customHeight="1">
      <c r="A26" s="206"/>
      <c r="B26" s="213"/>
      <c r="C26" s="207"/>
      <c r="D26" s="73" t="s">
        <v>122</v>
      </c>
      <c r="E26" s="65" t="s">
        <v>121</v>
      </c>
      <c r="F26" s="63">
        <v>19390</v>
      </c>
      <c r="G26" s="130">
        <f>EDUCAÇÃO!J194</f>
        <v>12527</v>
      </c>
      <c r="H26" s="203"/>
      <c r="I26" s="203"/>
      <c r="J26" s="169"/>
    </row>
    <row r="27" spans="1:10" ht="18" customHeight="1">
      <c r="A27" s="206"/>
      <c r="B27" s="213"/>
      <c r="C27" s="209" t="s">
        <v>123</v>
      </c>
      <c r="D27" s="67" t="s">
        <v>124</v>
      </c>
      <c r="E27" s="65" t="s">
        <v>112</v>
      </c>
      <c r="F27" s="63">
        <v>51000</v>
      </c>
      <c r="G27" s="130">
        <f>EDUCAÇÃO!B205</f>
        <v>69540</v>
      </c>
      <c r="H27" s="203"/>
      <c r="I27" s="203"/>
      <c r="J27" s="167"/>
    </row>
    <row r="28" spans="1:10" ht="18" customHeight="1">
      <c r="A28" s="206"/>
      <c r="B28" s="213"/>
      <c r="C28" s="209"/>
      <c r="D28" s="67" t="s">
        <v>119</v>
      </c>
      <c r="E28" s="65" t="s">
        <v>112</v>
      </c>
      <c r="F28" s="63">
        <v>6000</v>
      </c>
      <c r="G28" s="130">
        <f>EDUCAÇÃO!D208</f>
        <v>0</v>
      </c>
      <c r="H28" s="203"/>
      <c r="I28" s="203"/>
      <c r="J28" s="169"/>
    </row>
    <row r="29" spans="1:10" ht="18" customHeight="1">
      <c r="A29" s="206"/>
      <c r="B29" s="213"/>
      <c r="C29" s="209"/>
      <c r="D29" s="67" t="s">
        <v>114</v>
      </c>
      <c r="E29" s="65" t="s">
        <v>98</v>
      </c>
      <c r="F29" s="63">
        <v>4541.6</v>
      </c>
      <c r="G29" s="130">
        <f>EDUCAÇÃO!L212</f>
        <v>0</v>
      </c>
      <c r="H29" s="203"/>
      <c r="I29" s="203"/>
      <c r="J29" s="169"/>
    </row>
    <row r="30" spans="1:10" ht="18" customHeight="1">
      <c r="A30" s="206"/>
      <c r="B30" s="213"/>
      <c r="C30" s="209"/>
      <c r="D30" s="73" t="s">
        <v>120</v>
      </c>
      <c r="E30" s="65" t="s">
        <v>121</v>
      </c>
      <c r="F30" s="63">
        <v>3664</v>
      </c>
      <c r="G30" s="130">
        <f>EDUCAÇÃO!J216</f>
        <v>313</v>
      </c>
      <c r="H30" s="203"/>
      <c r="I30" s="203"/>
      <c r="J30" s="167"/>
    </row>
    <row r="31" spans="1:10" ht="18" customHeight="1">
      <c r="A31" s="206"/>
      <c r="B31" s="213"/>
      <c r="C31" s="209" t="s">
        <v>125</v>
      </c>
      <c r="D31" s="67" t="s">
        <v>109</v>
      </c>
      <c r="E31" s="65" t="s">
        <v>98</v>
      </c>
      <c r="F31" s="63">
        <v>11205</v>
      </c>
      <c r="G31" s="130">
        <f>EDUCAÇÃO!V222</f>
        <v>7095</v>
      </c>
      <c r="H31" s="203"/>
      <c r="I31" s="203"/>
      <c r="J31" s="167"/>
    </row>
    <row r="32" spans="1:10" ht="18" customHeight="1">
      <c r="A32" s="206"/>
      <c r="B32" s="213"/>
      <c r="C32" s="216"/>
      <c r="D32" s="67" t="s">
        <v>117</v>
      </c>
      <c r="E32" s="65" t="s">
        <v>112</v>
      </c>
      <c r="F32" s="63">
        <f>109.5+2700</f>
        <v>2809.5</v>
      </c>
      <c r="G32" s="130">
        <f>EDUCAÇÃO!J226</f>
        <v>4856</v>
      </c>
      <c r="H32" s="203"/>
      <c r="I32" s="203"/>
      <c r="J32" s="165"/>
    </row>
    <row r="33" spans="1:10" ht="18" customHeight="1">
      <c r="A33" s="206"/>
      <c r="B33" s="213"/>
      <c r="C33" s="216"/>
      <c r="D33" s="67" t="s">
        <v>119</v>
      </c>
      <c r="E33" s="65" t="s">
        <v>112</v>
      </c>
      <c r="F33" s="63">
        <v>167250</v>
      </c>
      <c r="G33" s="130">
        <f>EDUCAÇÃO!D229</f>
        <v>216350</v>
      </c>
      <c r="H33" s="203"/>
      <c r="I33" s="203"/>
      <c r="J33" s="167"/>
    </row>
    <row r="34" spans="1:10" ht="18" customHeight="1">
      <c r="A34" s="206"/>
      <c r="B34" s="213"/>
      <c r="C34" s="216"/>
      <c r="D34" s="67" t="s">
        <v>114</v>
      </c>
      <c r="E34" s="65" t="s">
        <v>98</v>
      </c>
      <c r="F34" s="63">
        <f>34920+180</f>
        <v>35100</v>
      </c>
      <c r="G34" s="130">
        <f>EDUCAÇÃO!L233</f>
        <v>44062</v>
      </c>
      <c r="H34" s="203"/>
      <c r="I34" s="203"/>
      <c r="J34" s="165"/>
    </row>
    <row r="35" spans="1:10" ht="18" customHeight="1">
      <c r="A35" s="206"/>
      <c r="B35" s="213"/>
      <c r="C35" s="216"/>
      <c r="D35" s="67" t="s">
        <v>111</v>
      </c>
      <c r="E35" s="65" t="s">
        <v>112</v>
      </c>
      <c r="F35" s="63">
        <f>52817+2880</f>
        <v>55697</v>
      </c>
      <c r="G35" s="130">
        <f>EDUCAÇÃO!J237</f>
        <v>57704</v>
      </c>
      <c r="H35" s="203"/>
      <c r="I35" s="203"/>
      <c r="J35" s="165"/>
    </row>
    <row r="36" spans="1:10" ht="18" customHeight="1">
      <c r="A36" s="206"/>
      <c r="B36" s="213"/>
      <c r="C36" s="216"/>
      <c r="D36" s="73" t="s">
        <v>120</v>
      </c>
      <c r="E36" s="65" t="s">
        <v>121</v>
      </c>
      <c r="F36" s="63">
        <v>608.6</v>
      </c>
      <c r="G36" s="130">
        <f>EDUCAÇÃO!J241</f>
        <v>1729</v>
      </c>
      <c r="H36" s="203"/>
      <c r="I36" s="203"/>
      <c r="J36" s="167"/>
    </row>
    <row r="37" spans="1:10" ht="18" customHeight="1" thickBot="1">
      <c r="A37" s="206"/>
      <c r="B37" s="214"/>
      <c r="C37" s="217"/>
      <c r="D37" s="69" t="s">
        <v>126</v>
      </c>
      <c r="E37" s="59" t="s">
        <v>121</v>
      </c>
      <c r="F37" s="60">
        <v>12130</v>
      </c>
      <c r="G37" s="128">
        <f>EDUCAÇÃO!J245</f>
        <v>15066</v>
      </c>
      <c r="H37" s="204"/>
      <c r="I37" s="204"/>
      <c r="J37" s="167"/>
    </row>
    <row r="38" spans="1:10" ht="30" customHeight="1" thickBot="1" thickTop="1">
      <c r="A38" s="206"/>
      <c r="B38" s="74" t="s">
        <v>127</v>
      </c>
      <c r="C38" s="75"/>
      <c r="D38" s="75"/>
      <c r="E38" s="75"/>
      <c r="F38" s="75"/>
      <c r="G38" s="131"/>
      <c r="H38" s="161">
        <v>2757312</v>
      </c>
      <c r="I38" s="161">
        <v>2531267.1</v>
      </c>
      <c r="J38" s="169"/>
    </row>
    <row r="39" spans="1:10" ht="27" thickBot="1" thickTop="1">
      <c r="A39" s="206"/>
      <c r="B39" s="74" t="s">
        <v>128</v>
      </c>
      <c r="C39" s="75"/>
      <c r="D39" s="75"/>
      <c r="E39" s="75"/>
      <c r="F39" s="75"/>
      <c r="G39" s="131"/>
      <c r="H39" s="161">
        <v>6706904</v>
      </c>
      <c r="I39" s="161"/>
      <c r="J39" s="167"/>
    </row>
    <row r="40" spans="1:10" ht="27" thickBot="1" thickTop="1">
      <c r="A40" s="206"/>
      <c r="B40" s="74" t="s">
        <v>129</v>
      </c>
      <c r="C40" s="75"/>
      <c r="D40" s="75"/>
      <c r="E40" s="75"/>
      <c r="F40" s="75"/>
      <c r="G40" s="131"/>
      <c r="H40" s="162">
        <v>2185304</v>
      </c>
      <c r="I40" s="161">
        <v>2136222.61</v>
      </c>
      <c r="J40" s="169"/>
    </row>
    <row r="41" spans="1:10" ht="18" customHeight="1" thickBot="1" thickTop="1">
      <c r="A41" s="206"/>
      <c r="B41" s="76" t="s">
        <v>130</v>
      </c>
      <c r="C41" s="75"/>
      <c r="D41" s="75"/>
      <c r="E41" s="75"/>
      <c r="F41" s="75"/>
      <c r="G41" s="131"/>
      <c r="H41" s="162">
        <v>94000</v>
      </c>
      <c r="I41" s="161">
        <v>95229.57</v>
      </c>
      <c r="J41" s="169"/>
    </row>
    <row r="42" spans="1:10" ht="39.75" thickBot="1" thickTop="1">
      <c r="A42" s="206"/>
      <c r="B42" s="74" t="s">
        <v>131</v>
      </c>
      <c r="C42" s="75"/>
      <c r="D42" s="75"/>
      <c r="E42" s="75"/>
      <c r="F42" s="75"/>
      <c r="G42" s="131"/>
      <c r="H42" s="162">
        <v>1249800</v>
      </c>
      <c r="I42" s="161">
        <v>867662.86</v>
      </c>
      <c r="J42" s="169"/>
    </row>
    <row r="43" spans="1:10" ht="18" customHeight="1" thickBot="1" thickTop="1">
      <c r="A43" s="206"/>
      <c r="B43" s="192" t="s">
        <v>132</v>
      </c>
      <c r="C43" s="193"/>
      <c r="D43" s="193"/>
      <c r="E43" s="194"/>
      <c r="F43" s="77"/>
      <c r="G43" s="132"/>
      <c r="H43" s="163">
        <f>SUM(H8:H42)</f>
        <v>28473781</v>
      </c>
      <c r="I43" s="163">
        <f>SUM(I8:I42)</f>
        <v>22796979.470000003</v>
      </c>
      <c r="J43" s="165"/>
    </row>
    <row r="44" spans="1:10" ht="18" customHeight="1" thickTop="1">
      <c r="A44" s="195" t="s">
        <v>133</v>
      </c>
      <c r="B44" s="199" t="s">
        <v>134</v>
      </c>
      <c r="C44" s="78"/>
      <c r="D44" s="79" t="s">
        <v>135</v>
      </c>
      <c r="E44" s="71" t="s">
        <v>136</v>
      </c>
      <c r="F44" s="80">
        <v>1480</v>
      </c>
      <c r="G44" s="133">
        <f>SAÚDE!H11</f>
        <v>1548</v>
      </c>
      <c r="H44" s="202">
        <v>15409375</v>
      </c>
      <c r="I44" s="202">
        <v>14279323.66</v>
      </c>
      <c r="J44" s="166"/>
    </row>
    <row r="45" spans="1:10" ht="18" customHeight="1">
      <c r="A45" s="196"/>
      <c r="B45" s="200"/>
      <c r="C45" s="61"/>
      <c r="D45" s="67" t="s">
        <v>137</v>
      </c>
      <c r="E45" s="65" t="s">
        <v>138</v>
      </c>
      <c r="F45" s="81">
        <f>885511+40000</f>
        <v>925511</v>
      </c>
      <c r="G45" s="134">
        <f>SAÚDE!A14</f>
        <v>921062</v>
      </c>
      <c r="H45" s="203"/>
      <c r="I45" s="203"/>
      <c r="J45" s="166"/>
    </row>
    <row r="46" spans="1:10" ht="18" customHeight="1">
      <c r="A46" s="196"/>
      <c r="B46" s="200"/>
      <c r="C46" s="61"/>
      <c r="D46" s="82" t="s">
        <v>139</v>
      </c>
      <c r="E46" s="65" t="s">
        <v>140</v>
      </c>
      <c r="F46" s="81">
        <v>3730557</v>
      </c>
      <c r="G46" s="134">
        <f>SAÚDE!S18</f>
        <v>3724102</v>
      </c>
      <c r="H46" s="203"/>
      <c r="I46" s="203"/>
      <c r="J46" s="166"/>
    </row>
    <row r="47" spans="1:10" ht="18" customHeight="1" thickBot="1">
      <c r="A47" s="196"/>
      <c r="B47" s="201"/>
      <c r="C47" s="57"/>
      <c r="D47" s="83" t="s">
        <v>141</v>
      </c>
      <c r="E47" s="59" t="s">
        <v>121</v>
      </c>
      <c r="F47" s="84">
        <v>4786.25</v>
      </c>
      <c r="G47" s="135">
        <f>SAÚDE!F22</f>
        <v>4866</v>
      </c>
      <c r="H47" s="204"/>
      <c r="I47" s="204"/>
      <c r="J47" s="165"/>
    </row>
    <row r="48" spans="1:10" ht="18" customHeight="1" thickTop="1">
      <c r="A48" s="196"/>
      <c r="B48" s="218" t="s">
        <v>142</v>
      </c>
      <c r="C48" s="78"/>
      <c r="D48" s="66" t="s">
        <v>135</v>
      </c>
      <c r="E48" s="55" t="s">
        <v>136</v>
      </c>
      <c r="F48" s="85">
        <v>121342</v>
      </c>
      <c r="G48" s="136">
        <f>SAÚDE!J32</f>
        <v>114886</v>
      </c>
      <c r="H48" s="202">
        <v>3051600</v>
      </c>
      <c r="I48" s="202">
        <v>3787798.12</v>
      </c>
      <c r="J48" s="166"/>
    </row>
    <row r="49" spans="1:10" ht="18" customHeight="1" thickBot="1">
      <c r="A49" s="196"/>
      <c r="B49" s="219"/>
      <c r="C49" s="57"/>
      <c r="D49" s="69" t="s">
        <v>143</v>
      </c>
      <c r="E49" s="59" t="s">
        <v>121</v>
      </c>
      <c r="F49" s="84">
        <v>3320</v>
      </c>
      <c r="G49" s="135">
        <f>SAÚDE!F39</f>
        <v>4842</v>
      </c>
      <c r="H49" s="204"/>
      <c r="I49" s="204"/>
      <c r="J49" s="166"/>
    </row>
    <row r="50" spans="1:10" ht="18" customHeight="1" thickTop="1">
      <c r="A50" s="196"/>
      <c r="B50" s="220" t="s">
        <v>144</v>
      </c>
      <c r="C50" s="53"/>
      <c r="D50" s="66" t="s">
        <v>145</v>
      </c>
      <c r="E50" s="55" t="s">
        <v>112</v>
      </c>
      <c r="F50" s="85">
        <v>227315</v>
      </c>
      <c r="G50" s="136">
        <f>SAÚDE!C43</f>
        <v>285477</v>
      </c>
      <c r="H50" s="202">
        <v>1016609</v>
      </c>
      <c r="I50" s="202">
        <v>835588.87</v>
      </c>
      <c r="J50" s="165"/>
    </row>
    <row r="51" spans="1:10" ht="18" customHeight="1">
      <c r="A51" s="196"/>
      <c r="B51" s="221"/>
      <c r="C51" s="61"/>
      <c r="D51" s="86" t="s">
        <v>109</v>
      </c>
      <c r="E51" s="65" t="s">
        <v>98</v>
      </c>
      <c r="F51" s="81">
        <v>12952</v>
      </c>
      <c r="G51" s="134">
        <f>SAÚDE!K47</f>
        <v>8856</v>
      </c>
      <c r="H51" s="203"/>
      <c r="I51" s="203"/>
      <c r="J51" s="165"/>
    </row>
    <row r="52" spans="1:10" ht="18" customHeight="1">
      <c r="A52" s="196"/>
      <c r="B52" s="221"/>
      <c r="C52" s="61"/>
      <c r="D52" s="86" t="s">
        <v>146</v>
      </c>
      <c r="E52" s="65" t="s">
        <v>121</v>
      </c>
      <c r="F52" s="81">
        <v>224</v>
      </c>
      <c r="G52" s="134">
        <f>SAÚDE!G51</f>
        <v>384</v>
      </c>
      <c r="H52" s="203"/>
      <c r="I52" s="203"/>
      <c r="J52" s="165"/>
    </row>
    <row r="53" spans="1:10" ht="18" customHeight="1">
      <c r="A53" s="196"/>
      <c r="B53" s="221"/>
      <c r="C53" s="61"/>
      <c r="D53" s="86" t="s">
        <v>147</v>
      </c>
      <c r="E53" s="65" t="s">
        <v>112</v>
      </c>
      <c r="F53" s="81">
        <v>247176</v>
      </c>
      <c r="G53" s="134">
        <f>SAÚDE!C54</f>
        <v>287468</v>
      </c>
      <c r="H53" s="203"/>
      <c r="I53" s="203"/>
      <c r="J53" s="165"/>
    </row>
    <row r="54" spans="1:10" ht="18" customHeight="1">
      <c r="A54" s="196"/>
      <c r="B54" s="221"/>
      <c r="C54" s="61"/>
      <c r="D54" s="86" t="s">
        <v>114</v>
      </c>
      <c r="E54" s="65" t="s">
        <v>98</v>
      </c>
      <c r="F54" s="81">
        <v>21673</v>
      </c>
      <c r="G54" s="134">
        <f>SAÚDE!D57</f>
        <v>15768</v>
      </c>
      <c r="H54" s="203"/>
      <c r="I54" s="203"/>
      <c r="J54" s="165"/>
    </row>
    <row r="55" spans="1:10" ht="18" customHeight="1">
      <c r="A55" s="196"/>
      <c r="B55" s="221"/>
      <c r="C55" s="61"/>
      <c r="D55" s="86" t="s">
        <v>148</v>
      </c>
      <c r="E55" s="65" t="s">
        <v>121</v>
      </c>
      <c r="F55" s="81">
        <v>114770</v>
      </c>
      <c r="G55" s="134">
        <f>SAÚDE!B60</f>
        <v>97128</v>
      </c>
      <c r="H55" s="203"/>
      <c r="I55" s="203"/>
      <c r="J55" s="166"/>
    </row>
    <row r="56" spans="1:10" ht="18" customHeight="1">
      <c r="A56" s="196"/>
      <c r="B56" s="221"/>
      <c r="C56" s="61"/>
      <c r="D56" s="86" t="s">
        <v>111</v>
      </c>
      <c r="E56" s="65" t="s">
        <v>112</v>
      </c>
      <c r="F56" s="81">
        <v>59523</v>
      </c>
      <c r="G56" s="134">
        <f>SAÚDE!B63</f>
        <v>51015</v>
      </c>
      <c r="H56" s="203"/>
      <c r="I56" s="203"/>
      <c r="J56" s="165"/>
    </row>
    <row r="57" spans="1:10" ht="18" customHeight="1">
      <c r="A57" s="196"/>
      <c r="B57" s="221"/>
      <c r="C57" s="61"/>
      <c r="D57" s="86" t="s">
        <v>120</v>
      </c>
      <c r="E57" s="65" t="s">
        <v>121</v>
      </c>
      <c r="F57" s="81">
        <v>7872</v>
      </c>
      <c r="G57" s="134">
        <f>SAÚDE!B67</f>
        <v>19605</v>
      </c>
      <c r="H57" s="203"/>
      <c r="I57" s="203"/>
      <c r="J57" s="165"/>
    </row>
    <row r="58" spans="1:10" ht="18" customHeight="1">
      <c r="A58" s="196"/>
      <c r="B58" s="221"/>
      <c r="C58" s="61"/>
      <c r="D58" s="86" t="s">
        <v>141</v>
      </c>
      <c r="E58" s="65" t="s">
        <v>121</v>
      </c>
      <c r="F58" s="81">
        <v>720</v>
      </c>
      <c r="G58" s="134">
        <f>SAÚDE!G77</f>
        <v>863</v>
      </c>
      <c r="H58" s="203"/>
      <c r="I58" s="203"/>
      <c r="J58" s="165"/>
    </row>
    <row r="59" spans="1:10" ht="18" customHeight="1">
      <c r="A59" s="196"/>
      <c r="B59" s="221"/>
      <c r="C59" s="61"/>
      <c r="D59" s="123" t="s">
        <v>149</v>
      </c>
      <c r="E59" s="124" t="s">
        <v>112</v>
      </c>
      <c r="F59" s="81">
        <v>12358</v>
      </c>
      <c r="G59" s="134">
        <f>SAÚDE!B69</f>
        <v>12277</v>
      </c>
      <c r="H59" s="203"/>
      <c r="I59" s="203"/>
      <c r="J59" s="165"/>
    </row>
    <row r="60" spans="1:10" ht="18" customHeight="1" thickBot="1">
      <c r="A60" s="196"/>
      <c r="B60" s="219"/>
      <c r="C60" s="57"/>
      <c r="D60" s="87" t="s">
        <v>126</v>
      </c>
      <c r="E60" s="59" t="s">
        <v>121</v>
      </c>
      <c r="F60" s="84">
        <v>6703</v>
      </c>
      <c r="G60" s="135">
        <f>SAÚDE!F73</f>
        <v>6469</v>
      </c>
      <c r="H60" s="204"/>
      <c r="I60" s="204"/>
      <c r="J60" s="165"/>
    </row>
    <row r="61" spans="1:10" ht="18" customHeight="1" thickTop="1">
      <c r="A61" s="196"/>
      <c r="B61" s="220" t="s">
        <v>150</v>
      </c>
      <c r="C61" s="207" t="s">
        <v>151</v>
      </c>
      <c r="D61" s="88" t="s">
        <v>135</v>
      </c>
      <c r="E61" s="55" t="s">
        <v>136</v>
      </c>
      <c r="F61" s="85">
        <v>13105</v>
      </c>
      <c r="G61" s="136">
        <f>SAÚDE!G88</f>
        <v>6873</v>
      </c>
      <c r="H61" s="202">
        <v>1286900</v>
      </c>
      <c r="I61" s="202">
        <v>994958.51</v>
      </c>
      <c r="J61" s="165"/>
    </row>
    <row r="62" spans="1:10" ht="18" customHeight="1">
      <c r="A62" s="196"/>
      <c r="B62" s="221"/>
      <c r="C62" s="209"/>
      <c r="D62" s="67" t="s">
        <v>152</v>
      </c>
      <c r="E62" s="65" t="s">
        <v>153</v>
      </c>
      <c r="F62" s="81">
        <v>12600</v>
      </c>
      <c r="G62" s="134">
        <f>SAÚDE!B91</f>
        <v>7251</v>
      </c>
      <c r="H62" s="203"/>
      <c r="I62" s="203"/>
      <c r="J62" s="165"/>
    </row>
    <row r="63" spans="1:10" ht="18" customHeight="1">
      <c r="A63" s="196"/>
      <c r="B63" s="221"/>
      <c r="C63" s="209" t="s">
        <v>154</v>
      </c>
      <c r="D63" s="67" t="s">
        <v>135</v>
      </c>
      <c r="E63" s="65" t="s">
        <v>136</v>
      </c>
      <c r="F63" s="81">
        <v>1695</v>
      </c>
      <c r="G63" s="134">
        <f>SAÚDE!H99+SAÚDE!H103</f>
        <v>1351</v>
      </c>
      <c r="H63" s="203"/>
      <c r="I63" s="203"/>
      <c r="J63" s="166"/>
    </row>
    <row r="64" spans="1:10" ht="18" customHeight="1">
      <c r="A64" s="196"/>
      <c r="B64" s="221"/>
      <c r="C64" s="209"/>
      <c r="D64" s="67" t="s">
        <v>155</v>
      </c>
      <c r="E64" s="65" t="s">
        <v>153</v>
      </c>
      <c r="F64" s="81">
        <v>8360</v>
      </c>
      <c r="G64" s="134">
        <f>SAÚDE!A114</f>
        <v>2988</v>
      </c>
      <c r="H64" s="203"/>
      <c r="I64" s="203"/>
      <c r="J64" s="165"/>
    </row>
    <row r="65" spans="1:10" ht="18" customHeight="1">
      <c r="A65" s="196"/>
      <c r="B65" s="221"/>
      <c r="C65" s="86" t="s">
        <v>156</v>
      </c>
      <c r="D65" s="67" t="s">
        <v>135</v>
      </c>
      <c r="E65" s="65" t="s">
        <v>136</v>
      </c>
      <c r="F65" s="81">
        <v>22998</v>
      </c>
      <c r="G65" s="134">
        <f>SAÚDE!H120</f>
        <v>17702</v>
      </c>
      <c r="H65" s="203"/>
      <c r="I65" s="203"/>
      <c r="J65" s="165"/>
    </row>
    <row r="66" spans="1:10" ht="18" customHeight="1" thickBot="1">
      <c r="A66" s="196"/>
      <c r="B66" s="219"/>
      <c r="C66" s="87" t="s">
        <v>157</v>
      </c>
      <c r="D66" s="69" t="s">
        <v>135</v>
      </c>
      <c r="E66" s="59" t="s">
        <v>136</v>
      </c>
      <c r="F66" s="84">
        <v>3541</v>
      </c>
      <c r="G66" s="135">
        <f>SAÚDE!H126</f>
        <v>3807</v>
      </c>
      <c r="H66" s="204"/>
      <c r="I66" s="204"/>
      <c r="J66" s="165"/>
    </row>
    <row r="67" spans="1:10" ht="27" thickBot="1" thickTop="1">
      <c r="A67" s="197"/>
      <c r="B67" s="74" t="s">
        <v>127</v>
      </c>
      <c r="C67" s="75"/>
      <c r="D67" s="75"/>
      <c r="E67" s="75"/>
      <c r="F67" s="75"/>
      <c r="G67" s="131"/>
      <c r="H67" s="161">
        <v>674900</v>
      </c>
      <c r="I67" s="161">
        <v>551070.04</v>
      </c>
      <c r="J67" s="166"/>
    </row>
    <row r="68" spans="1:10" ht="27" thickBot="1" thickTop="1">
      <c r="A68" s="197"/>
      <c r="B68" s="74" t="s">
        <v>128</v>
      </c>
      <c r="C68" s="75"/>
      <c r="D68" s="75"/>
      <c r="E68" s="75"/>
      <c r="F68" s="75"/>
      <c r="G68" s="131"/>
      <c r="H68" s="161">
        <v>3858805</v>
      </c>
      <c r="I68" s="161">
        <v>0</v>
      </c>
      <c r="J68" s="165"/>
    </row>
    <row r="69" spans="1:10" ht="27" thickBot="1" thickTop="1">
      <c r="A69" s="197"/>
      <c r="B69" s="74" t="s">
        <v>129</v>
      </c>
      <c r="C69" s="75"/>
      <c r="D69" s="75"/>
      <c r="E69" s="75"/>
      <c r="F69" s="75"/>
      <c r="G69" s="131"/>
      <c r="H69" s="162">
        <v>720250</v>
      </c>
      <c r="I69" s="161">
        <v>588815.57</v>
      </c>
      <c r="J69" s="166"/>
    </row>
    <row r="70" spans="1:10" ht="18" customHeight="1" thickBot="1" thickTop="1">
      <c r="A70" s="197"/>
      <c r="B70" s="76" t="s">
        <v>130</v>
      </c>
      <c r="C70" s="75"/>
      <c r="D70" s="75"/>
      <c r="E70" s="75"/>
      <c r="F70" s="75"/>
      <c r="G70" s="131"/>
      <c r="H70" s="162">
        <v>17000</v>
      </c>
      <c r="I70" s="161">
        <v>10071.27</v>
      </c>
      <c r="J70" s="166"/>
    </row>
    <row r="71" spans="1:10" ht="18" customHeight="1" thickBot="1" thickTop="1">
      <c r="A71" s="198"/>
      <c r="B71" s="222" t="s">
        <v>158</v>
      </c>
      <c r="C71" s="223"/>
      <c r="D71" s="223"/>
      <c r="E71" s="223"/>
      <c r="F71" s="89"/>
      <c r="G71" s="137"/>
      <c r="H71" s="164">
        <f>SUM(H44:H70)</f>
        <v>26035439</v>
      </c>
      <c r="I71" s="164">
        <f>SUM(I44:I70)</f>
        <v>21047626.040000003</v>
      </c>
      <c r="J71" s="165"/>
    </row>
    <row r="72" spans="1:10" ht="18" customHeight="1" thickTop="1">
      <c r="A72" s="224" t="s">
        <v>159</v>
      </c>
      <c r="B72" s="227" t="s">
        <v>160</v>
      </c>
      <c r="C72" s="229" t="s">
        <v>161</v>
      </c>
      <c r="D72" s="90" t="s">
        <v>124</v>
      </c>
      <c r="E72" s="91" t="s">
        <v>112</v>
      </c>
      <c r="F72" s="92">
        <f>331164+64800</f>
        <v>395964</v>
      </c>
      <c r="G72" s="138">
        <f>CULTURA!B41</f>
        <v>460901</v>
      </c>
      <c r="H72" s="230">
        <v>11290360</v>
      </c>
      <c r="I72" s="230">
        <v>9739379.04</v>
      </c>
      <c r="J72" s="165"/>
    </row>
    <row r="73" spans="1:10" ht="18" customHeight="1">
      <c r="A73" s="225"/>
      <c r="B73" s="227"/>
      <c r="C73" s="229"/>
      <c r="D73" s="90" t="s">
        <v>109</v>
      </c>
      <c r="E73" s="93" t="s">
        <v>98</v>
      </c>
      <c r="F73" s="92">
        <v>26959</v>
      </c>
      <c r="G73" s="138">
        <f>CULTURA!K45</f>
        <v>27698</v>
      </c>
      <c r="H73" s="203"/>
      <c r="I73" s="203"/>
      <c r="J73" s="165"/>
    </row>
    <row r="74" spans="1:10" ht="18" customHeight="1">
      <c r="A74" s="225"/>
      <c r="B74" s="227"/>
      <c r="C74" s="229"/>
      <c r="D74" s="94" t="s">
        <v>117</v>
      </c>
      <c r="E74" s="93" t="s">
        <v>121</v>
      </c>
      <c r="F74" s="92">
        <v>6275</v>
      </c>
      <c r="G74" s="138">
        <f>CULTURA!B48</f>
        <v>5787</v>
      </c>
      <c r="H74" s="203"/>
      <c r="I74" s="203"/>
      <c r="J74" s="165"/>
    </row>
    <row r="75" spans="1:10" ht="18" customHeight="1">
      <c r="A75" s="225"/>
      <c r="B75" s="227"/>
      <c r="C75" s="229"/>
      <c r="D75" s="90" t="s">
        <v>162</v>
      </c>
      <c r="E75" s="91" t="s">
        <v>163</v>
      </c>
      <c r="F75" s="92">
        <v>3</v>
      </c>
      <c r="G75" s="138">
        <f>CULTURA!A51</f>
        <v>2</v>
      </c>
      <c r="H75" s="203"/>
      <c r="I75" s="203"/>
      <c r="J75" s="165"/>
    </row>
    <row r="76" spans="1:10" ht="18" customHeight="1">
      <c r="A76" s="225"/>
      <c r="B76" s="227"/>
      <c r="C76" s="229"/>
      <c r="D76" s="90" t="s">
        <v>114</v>
      </c>
      <c r="E76" s="93" t="s">
        <v>98</v>
      </c>
      <c r="F76" s="92">
        <f>39868.9+28800+13680</f>
        <v>82348.9</v>
      </c>
      <c r="G76" s="138">
        <f>CULTURA!G55</f>
        <v>85038</v>
      </c>
      <c r="H76" s="203"/>
      <c r="I76" s="203"/>
      <c r="J76" s="165"/>
    </row>
    <row r="77" spans="1:10" ht="18" customHeight="1">
      <c r="A77" s="225"/>
      <c r="B77" s="227"/>
      <c r="C77" s="229" t="s">
        <v>164</v>
      </c>
      <c r="D77" s="90" t="s">
        <v>124</v>
      </c>
      <c r="E77" s="91" t="s">
        <v>112</v>
      </c>
      <c r="F77" s="92">
        <v>303649</v>
      </c>
      <c r="G77" s="138">
        <f>CULTURA!B20</f>
        <v>414095</v>
      </c>
      <c r="H77" s="203"/>
      <c r="I77" s="203"/>
      <c r="J77" s="166"/>
    </row>
    <row r="78" spans="1:10" ht="18" customHeight="1">
      <c r="A78" s="225"/>
      <c r="B78" s="227"/>
      <c r="C78" s="229"/>
      <c r="D78" s="90" t="s">
        <v>109</v>
      </c>
      <c r="E78" s="93" t="s">
        <v>98</v>
      </c>
      <c r="F78" s="92">
        <v>73660</v>
      </c>
      <c r="G78" s="138">
        <f>CULTURA!K24</f>
        <v>53037</v>
      </c>
      <c r="H78" s="203"/>
      <c r="I78" s="203"/>
      <c r="J78" s="165"/>
    </row>
    <row r="79" spans="1:10" ht="18" customHeight="1">
      <c r="A79" s="225"/>
      <c r="B79" s="227"/>
      <c r="C79" s="229"/>
      <c r="D79" s="90" t="s">
        <v>117</v>
      </c>
      <c r="E79" s="93" t="s">
        <v>121</v>
      </c>
      <c r="F79" s="92">
        <v>800</v>
      </c>
      <c r="G79" s="138">
        <f>CULTURA!B27</f>
        <v>920</v>
      </c>
      <c r="H79" s="203"/>
      <c r="I79" s="203"/>
      <c r="J79" s="165"/>
    </row>
    <row r="80" spans="1:10" ht="18" customHeight="1">
      <c r="A80" s="225"/>
      <c r="B80" s="227"/>
      <c r="C80" s="229"/>
      <c r="D80" s="90" t="s">
        <v>114</v>
      </c>
      <c r="E80" s="93" t="s">
        <v>98</v>
      </c>
      <c r="F80" s="92">
        <f>5768+18840</f>
        <v>24608</v>
      </c>
      <c r="G80" s="138">
        <f>CULTURA!G31</f>
        <v>23799</v>
      </c>
      <c r="H80" s="203"/>
      <c r="I80" s="203"/>
      <c r="J80" s="165"/>
    </row>
    <row r="81" spans="1:10" ht="18" customHeight="1">
      <c r="A81" s="225"/>
      <c r="B81" s="227"/>
      <c r="C81" s="229" t="s">
        <v>165</v>
      </c>
      <c r="D81" s="90" t="s">
        <v>124</v>
      </c>
      <c r="E81" s="91" t="s">
        <v>112</v>
      </c>
      <c r="F81" s="92">
        <v>107428</v>
      </c>
      <c r="G81" s="138">
        <f>CULTURA!B11</f>
        <v>62618</v>
      </c>
      <c r="H81" s="203"/>
      <c r="I81" s="203"/>
      <c r="J81" s="165"/>
    </row>
    <row r="82" spans="1:10" ht="18" customHeight="1" thickBot="1">
      <c r="A82" s="225"/>
      <c r="B82" s="228"/>
      <c r="C82" s="231"/>
      <c r="D82" s="95" t="s">
        <v>114</v>
      </c>
      <c r="E82" s="96" t="s">
        <v>98</v>
      </c>
      <c r="F82" s="97">
        <v>3268</v>
      </c>
      <c r="G82" s="139">
        <f>CULTURA!G15</f>
        <v>2584</v>
      </c>
      <c r="H82" s="204"/>
      <c r="I82" s="204"/>
      <c r="J82" s="165"/>
    </row>
    <row r="83" spans="1:10" ht="18" customHeight="1" thickTop="1">
      <c r="A83" s="225"/>
      <c r="B83" s="232" t="s">
        <v>166</v>
      </c>
      <c r="C83" s="235"/>
      <c r="D83" s="98" t="s">
        <v>109</v>
      </c>
      <c r="E83" s="99" t="s">
        <v>98</v>
      </c>
      <c r="F83" s="100">
        <v>40860</v>
      </c>
      <c r="G83" s="140">
        <f>CULTURA!K65</f>
        <v>41041</v>
      </c>
      <c r="H83" s="238">
        <v>351950</v>
      </c>
      <c r="I83" s="238">
        <v>295616.93</v>
      </c>
      <c r="J83" s="165"/>
    </row>
    <row r="84" spans="1:10" ht="18" customHeight="1">
      <c r="A84" s="225"/>
      <c r="B84" s="233"/>
      <c r="C84" s="236"/>
      <c r="D84" s="90" t="s">
        <v>117</v>
      </c>
      <c r="E84" s="93" t="s">
        <v>121</v>
      </c>
      <c r="F84" s="92">
        <v>50</v>
      </c>
      <c r="G84" s="138">
        <f>CULTURA!B68</f>
        <v>0</v>
      </c>
      <c r="H84" s="239"/>
      <c r="I84" s="239"/>
      <c r="J84" s="165"/>
    </row>
    <row r="85" spans="1:10" ht="18" customHeight="1">
      <c r="A85" s="225"/>
      <c r="B85" s="233"/>
      <c r="C85" s="236"/>
      <c r="D85" s="90" t="s">
        <v>167</v>
      </c>
      <c r="E85" s="91" t="s">
        <v>112</v>
      </c>
      <c r="F85" s="92">
        <f>299740+1740</f>
        <v>301480</v>
      </c>
      <c r="G85" s="138">
        <f>CULTURA!C71</f>
        <v>273923</v>
      </c>
      <c r="H85" s="239"/>
      <c r="I85" s="239"/>
      <c r="J85" s="165"/>
    </row>
    <row r="86" spans="1:10" ht="18" customHeight="1">
      <c r="A86" s="225"/>
      <c r="B86" s="233"/>
      <c r="C86" s="236"/>
      <c r="D86" s="90" t="s">
        <v>162</v>
      </c>
      <c r="E86" s="91" t="s">
        <v>163</v>
      </c>
      <c r="F86" s="92">
        <v>13</v>
      </c>
      <c r="G86" s="138">
        <f>CULTURA!A74</f>
        <v>11</v>
      </c>
      <c r="H86" s="239"/>
      <c r="I86" s="239"/>
      <c r="J86" s="166"/>
    </row>
    <row r="87" spans="1:10" ht="18" customHeight="1">
      <c r="A87" s="225"/>
      <c r="B87" s="233"/>
      <c r="C87" s="236"/>
      <c r="D87" s="90" t="s">
        <v>114</v>
      </c>
      <c r="E87" s="93" t="s">
        <v>98</v>
      </c>
      <c r="F87" s="92">
        <v>5957</v>
      </c>
      <c r="G87" s="138">
        <f>CULTURA!G78</f>
        <v>7386</v>
      </c>
      <c r="H87" s="239"/>
      <c r="I87" s="239"/>
      <c r="J87" s="166"/>
    </row>
    <row r="88" spans="1:10" ht="18" customHeight="1">
      <c r="A88" s="225"/>
      <c r="B88" s="233"/>
      <c r="C88" s="236"/>
      <c r="D88" s="90" t="s">
        <v>111</v>
      </c>
      <c r="E88" s="91" t="s">
        <v>112</v>
      </c>
      <c r="F88" s="92">
        <v>270</v>
      </c>
      <c r="G88" s="138">
        <f>CULTURA!F82</f>
        <v>142</v>
      </c>
      <c r="H88" s="239"/>
      <c r="I88" s="239"/>
      <c r="J88" s="165"/>
    </row>
    <row r="89" spans="1:10" ht="18" customHeight="1">
      <c r="A89" s="225"/>
      <c r="B89" s="233"/>
      <c r="C89" s="236"/>
      <c r="D89" s="90" t="s">
        <v>168</v>
      </c>
      <c r="E89" s="91" t="s">
        <v>112</v>
      </c>
      <c r="F89" s="92">
        <v>1000</v>
      </c>
      <c r="G89" s="138">
        <f>CULTURA!B85</f>
        <v>980</v>
      </c>
      <c r="H89" s="239"/>
      <c r="I89" s="239"/>
      <c r="J89" s="165"/>
    </row>
    <row r="90" spans="1:10" ht="18" customHeight="1" thickBot="1">
      <c r="A90" s="225"/>
      <c r="B90" s="234"/>
      <c r="C90" s="237"/>
      <c r="D90" s="95" t="s">
        <v>169</v>
      </c>
      <c r="E90" s="96" t="s">
        <v>121</v>
      </c>
      <c r="F90" s="97">
        <v>18100</v>
      </c>
      <c r="G90" s="139">
        <f>CULTURA!C88</f>
        <v>11776</v>
      </c>
      <c r="H90" s="240"/>
      <c r="I90" s="240"/>
      <c r="J90" s="165"/>
    </row>
    <row r="91" spans="1:10" ht="18" customHeight="1" thickTop="1">
      <c r="A91" s="225"/>
      <c r="B91" s="232" t="s">
        <v>170</v>
      </c>
      <c r="C91" s="235"/>
      <c r="D91" s="98" t="s">
        <v>124</v>
      </c>
      <c r="E91" s="101" t="s">
        <v>112</v>
      </c>
      <c r="F91" s="100">
        <f>3174966+64800</f>
        <v>3239766</v>
      </c>
      <c r="G91" s="140">
        <f>CULTURA!B97</f>
        <v>622586</v>
      </c>
      <c r="H91" s="238">
        <v>5698836</v>
      </c>
      <c r="I91" s="238">
        <v>4264646.71</v>
      </c>
      <c r="J91" s="165"/>
    </row>
    <row r="92" spans="1:10" ht="18" customHeight="1">
      <c r="A92" s="225"/>
      <c r="B92" s="233"/>
      <c r="C92" s="236"/>
      <c r="D92" s="90" t="s">
        <v>109</v>
      </c>
      <c r="E92" s="93" t="s">
        <v>98</v>
      </c>
      <c r="F92" s="92">
        <v>43648</v>
      </c>
      <c r="G92" s="138">
        <f>CULTURA!K101</f>
        <v>47884</v>
      </c>
      <c r="H92" s="239"/>
      <c r="I92" s="239"/>
      <c r="J92" s="166"/>
    </row>
    <row r="93" spans="1:10" ht="18" customHeight="1">
      <c r="A93" s="225"/>
      <c r="B93" s="233"/>
      <c r="C93" s="236"/>
      <c r="D93" s="90" t="s">
        <v>117</v>
      </c>
      <c r="E93" s="93" t="s">
        <v>121</v>
      </c>
      <c r="F93" s="92">
        <v>1815</v>
      </c>
      <c r="G93" s="138">
        <f>CULTURA!B104</f>
        <v>520</v>
      </c>
      <c r="H93" s="239"/>
      <c r="I93" s="239"/>
      <c r="J93" s="166"/>
    </row>
    <row r="94" spans="1:10" ht="18" customHeight="1">
      <c r="A94" s="225"/>
      <c r="B94" s="233"/>
      <c r="C94" s="236"/>
      <c r="D94" s="90" t="s">
        <v>119</v>
      </c>
      <c r="E94" s="91" t="s">
        <v>112</v>
      </c>
      <c r="F94" s="92">
        <v>4900</v>
      </c>
      <c r="G94" s="138">
        <f>CULTURA!C107</f>
        <v>0</v>
      </c>
      <c r="H94" s="239"/>
      <c r="I94" s="239"/>
      <c r="J94" s="165"/>
    </row>
    <row r="95" spans="1:10" ht="18" customHeight="1">
      <c r="A95" s="225"/>
      <c r="B95" s="241"/>
      <c r="C95" s="242"/>
      <c r="D95" s="90" t="s">
        <v>114</v>
      </c>
      <c r="E95" s="91" t="s">
        <v>98</v>
      </c>
      <c r="F95" s="92">
        <v>3284</v>
      </c>
      <c r="G95" s="138">
        <f>CULTURA!G111</f>
        <v>2040</v>
      </c>
      <c r="H95" s="239"/>
      <c r="I95" s="239"/>
      <c r="J95" s="165"/>
    </row>
    <row r="96" spans="1:10" ht="18" customHeight="1" thickBot="1">
      <c r="A96" s="225"/>
      <c r="B96" s="234"/>
      <c r="C96" s="237"/>
      <c r="D96" s="343" t="s">
        <v>111</v>
      </c>
      <c r="E96" s="178" t="s">
        <v>112</v>
      </c>
      <c r="F96" s="181">
        <v>620</v>
      </c>
      <c r="G96" s="179">
        <f>CULTURA!F115</f>
        <v>930</v>
      </c>
      <c r="H96" s="240"/>
      <c r="I96" s="240"/>
      <c r="J96" s="165"/>
    </row>
    <row r="97" spans="1:10" ht="18" customHeight="1" thickTop="1">
      <c r="A97" s="225"/>
      <c r="B97" s="232" t="s">
        <v>171</v>
      </c>
      <c r="C97" s="235"/>
      <c r="D97" s="177" t="s">
        <v>124</v>
      </c>
      <c r="E97" s="101" t="s">
        <v>112</v>
      </c>
      <c r="F97" s="100">
        <v>116621</v>
      </c>
      <c r="G97" s="140">
        <f>CULTURA!B124</f>
        <v>97110</v>
      </c>
      <c r="H97" s="238">
        <v>858520</v>
      </c>
      <c r="I97" s="238">
        <v>863640.36</v>
      </c>
      <c r="J97" s="165"/>
    </row>
    <row r="98" spans="1:10" ht="18" customHeight="1">
      <c r="A98" s="225"/>
      <c r="B98" s="233"/>
      <c r="C98" s="236"/>
      <c r="D98" s="90" t="s">
        <v>109</v>
      </c>
      <c r="E98" s="93" t="s">
        <v>98</v>
      </c>
      <c r="F98" s="92">
        <v>1424</v>
      </c>
      <c r="G98" s="138">
        <f>CULTURA!K132</f>
        <v>1405</v>
      </c>
      <c r="H98" s="239"/>
      <c r="I98" s="239"/>
      <c r="J98" s="165"/>
    </row>
    <row r="99" spans="1:10" ht="18" customHeight="1">
      <c r="A99" s="225"/>
      <c r="B99" s="233"/>
      <c r="C99" s="236"/>
      <c r="D99" s="90" t="s">
        <v>117</v>
      </c>
      <c r="E99" s="93" t="s">
        <v>121</v>
      </c>
      <c r="F99" s="92">
        <v>6840</v>
      </c>
      <c r="G99" s="138">
        <f>CULTURA!B135</f>
        <v>0</v>
      </c>
      <c r="H99" s="239"/>
      <c r="I99" s="239"/>
      <c r="J99" s="165"/>
    </row>
    <row r="100" spans="1:10" ht="18" customHeight="1">
      <c r="A100" s="225"/>
      <c r="B100" s="233"/>
      <c r="C100" s="236"/>
      <c r="D100" s="90" t="s">
        <v>172</v>
      </c>
      <c r="E100" s="93" t="s">
        <v>121</v>
      </c>
      <c r="F100" s="92">
        <v>800</v>
      </c>
      <c r="G100" s="138">
        <f>CULTURA!C138</f>
        <v>99</v>
      </c>
      <c r="H100" s="239"/>
      <c r="I100" s="239"/>
      <c r="J100" s="165"/>
    </row>
    <row r="101" spans="1:10" ht="18" customHeight="1">
      <c r="A101" s="225"/>
      <c r="B101" s="233"/>
      <c r="C101" s="236"/>
      <c r="D101" s="90" t="s">
        <v>119</v>
      </c>
      <c r="E101" s="91" t="s">
        <v>112</v>
      </c>
      <c r="F101" s="92">
        <v>55570</v>
      </c>
      <c r="G101" s="138">
        <f>CULTURA!C141</f>
        <v>11983</v>
      </c>
      <c r="H101" s="239"/>
      <c r="I101" s="239"/>
      <c r="J101" s="166"/>
    </row>
    <row r="102" spans="1:10" ht="18" customHeight="1">
      <c r="A102" s="225"/>
      <c r="B102" s="233"/>
      <c r="C102" s="236"/>
      <c r="D102" s="90" t="s">
        <v>173</v>
      </c>
      <c r="E102" s="91" t="s">
        <v>112</v>
      </c>
      <c r="F102" s="92">
        <v>120</v>
      </c>
      <c r="G102" s="138">
        <f>CULTURA!E144</f>
        <v>120</v>
      </c>
      <c r="H102" s="239"/>
      <c r="I102" s="239"/>
      <c r="J102" s="166"/>
    </row>
    <row r="103" spans="1:10" ht="18" customHeight="1">
      <c r="A103" s="225"/>
      <c r="B103" s="233"/>
      <c r="C103" s="236"/>
      <c r="D103" s="90" t="s">
        <v>162</v>
      </c>
      <c r="E103" s="91" t="s">
        <v>163</v>
      </c>
      <c r="F103" s="92">
        <v>4</v>
      </c>
      <c r="G103" s="138">
        <f>CULTURA!A148</f>
        <v>7</v>
      </c>
      <c r="H103" s="239"/>
      <c r="I103" s="239"/>
      <c r="J103" s="165"/>
    </row>
    <row r="104" spans="1:10" ht="18" customHeight="1">
      <c r="A104" s="225"/>
      <c r="B104" s="233"/>
      <c r="C104" s="236"/>
      <c r="D104" s="90" t="s">
        <v>174</v>
      </c>
      <c r="E104" s="93" t="s">
        <v>121</v>
      </c>
      <c r="F104" s="92">
        <v>10179</v>
      </c>
      <c r="G104" s="138">
        <f>CULTURA!B155</f>
        <v>10536</v>
      </c>
      <c r="H104" s="239"/>
      <c r="I104" s="239"/>
      <c r="J104" s="165"/>
    </row>
    <row r="105" spans="1:10" ht="18" customHeight="1">
      <c r="A105" s="225"/>
      <c r="B105" s="233"/>
      <c r="C105" s="236"/>
      <c r="D105" s="90" t="s">
        <v>114</v>
      </c>
      <c r="E105" s="93" t="s">
        <v>98</v>
      </c>
      <c r="F105" s="92">
        <v>11915.2</v>
      </c>
      <c r="G105" s="138">
        <f>CULTURA!G159</f>
        <v>13809</v>
      </c>
      <c r="H105" s="239"/>
      <c r="I105" s="239"/>
      <c r="J105" s="165"/>
    </row>
    <row r="106" spans="1:10" ht="18" customHeight="1" thickBot="1">
      <c r="A106" s="225"/>
      <c r="B106" s="234"/>
      <c r="C106" s="237"/>
      <c r="D106" s="95" t="s">
        <v>111</v>
      </c>
      <c r="E106" s="102" t="s">
        <v>112</v>
      </c>
      <c r="F106" s="97">
        <v>25195</v>
      </c>
      <c r="G106" s="139">
        <f>CULTURA!F128</f>
        <v>17946</v>
      </c>
      <c r="H106" s="240"/>
      <c r="I106" s="240"/>
      <c r="J106" s="165"/>
    </row>
    <row r="107" spans="1:10" ht="18" customHeight="1" thickTop="1">
      <c r="A107" s="225"/>
      <c r="B107" s="232" t="s">
        <v>175</v>
      </c>
      <c r="C107" s="235"/>
      <c r="D107" s="98" t="s">
        <v>117</v>
      </c>
      <c r="E107" s="99" t="s">
        <v>121</v>
      </c>
      <c r="F107" s="92">
        <v>8220</v>
      </c>
      <c r="G107" s="138">
        <f>CULTURA!B168</f>
        <v>6333</v>
      </c>
      <c r="H107" s="238">
        <v>340244</v>
      </c>
      <c r="I107" s="238">
        <v>319610.83</v>
      </c>
      <c r="J107" s="165"/>
    </row>
    <row r="108" spans="1:10" ht="18" customHeight="1">
      <c r="A108" s="225"/>
      <c r="B108" s="233"/>
      <c r="C108" s="236"/>
      <c r="D108" s="90" t="s">
        <v>176</v>
      </c>
      <c r="E108" s="91" t="s">
        <v>112</v>
      </c>
      <c r="F108" s="92">
        <v>75512</v>
      </c>
      <c r="G108" s="138">
        <f>CULTURA!B171</f>
        <v>101231</v>
      </c>
      <c r="H108" s="239"/>
      <c r="I108" s="239"/>
      <c r="J108" s="165"/>
    </row>
    <row r="109" spans="1:10" ht="18" customHeight="1">
      <c r="A109" s="225"/>
      <c r="B109" s="233"/>
      <c r="C109" s="236"/>
      <c r="D109" s="90" t="s">
        <v>119</v>
      </c>
      <c r="E109" s="91" t="s">
        <v>112</v>
      </c>
      <c r="F109" s="92">
        <v>1000</v>
      </c>
      <c r="G109" s="138">
        <f>CULTURA!C174</f>
        <v>1060</v>
      </c>
      <c r="H109" s="239"/>
      <c r="I109" s="239"/>
      <c r="J109" s="166"/>
    </row>
    <row r="110" spans="1:10" ht="18" customHeight="1">
      <c r="A110" s="225"/>
      <c r="B110" s="233"/>
      <c r="C110" s="236"/>
      <c r="D110" s="94" t="s">
        <v>173</v>
      </c>
      <c r="E110" s="91" t="s">
        <v>112</v>
      </c>
      <c r="F110" s="180">
        <v>600</v>
      </c>
      <c r="G110" s="138">
        <f>CULTURA!E177</f>
        <v>600</v>
      </c>
      <c r="H110" s="239"/>
      <c r="I110" s="239"/>
      <c r="J110" s="166"/>
    </row>
    <row r="111" spans="1:10" ht="18" customHeight="1">
      <c r="A111" s="225"/>
      <c r="B111" s="233"/>
      <c r="C111" s="236"/>
      <c r="D111" s="90" t="s">
        <v>114</v>
      </c>
      <c r="E111" s="93" t="s">
        <v>98</v>
      </c>
      <c r="F111" s="92">
        <v>4883</v>
      </c>
      <c r="G111" s="138">
        <f>CULTURA!G181</f>
        <v>3720</v>
      </c>
      <c r="H111" s="239"/>
      <c r="I111" s="239"/>
      <c r="J111" s="165"/>
    </row>
    <row r="112" spans="1:10" ht="18" customHeight="1" thickBot="1">
      <c r="A112" s="225"/>
      <c r="B112" s="234"/>
      <c r="C112" s="237"/>
      <c r="D112" s="95" t="s">
        <v>111</v>
      </c>
      <c r="E112" s="102" t="s">
        <v>112</v>
      </c>
      <c r="F112" s="97">
        <v>1460</v>
      </c>
      <c r="G112" s="139">
        <f>CULTURA!F185</f>
        <v>1107</v>
      </c>
      <c r="H112" s="240"/>
      <c r="I112" s="240"/>
      <c r="J112" s="165"/>
    </row>
    <row r="113" spans="1:10" ht="18" customHeight="1" thickTop="1">
      <c r="A113" s="225"/>
      <c r="B113" s="232" t="s">
        <v>177</v>
      </c>
      <c r="C113" s="235"/>
      <c r="D113" s="98" t="s">
        <v>178</v>
      </c>
      <c r="E113" s="99" t="s">
        <v>98</v>
      </c>
      <c r="F113" s="100">
        <v>2830</v>
      </c>
      <c r="G113" s="140">
        <f>CULTURA!C194</f>
        <v>3458</v>
      </c>
      <c r="H113" s="238">
        <v>1524345</v>
      </c>
      <c r="I113" s="238">
        <v>1110965.08</v>
      </c>
      <c r="J113" s="165"/>
    </row>
    <row r="114" spans="1:10" ht="18" customHeight="1">
      <c r="A114" s="225"/>
      <c r="B114" s="233"/>
      <c r="C114" s="236"/>
      <c r="D114" s="90" t="s">
        <v>179</v>
      </c>
      <c r="E114" s="91" t="s">
        <v>180</v>
      </c>
      <c r="F114" s="92">
        <v>669030</v>
      </c>
      <c r="G114" s="138">
        <f>CULTURA!B197</f>
        <v>555823</v>
      </c>
      <c r="H114" s="239"/>
      <c r="I114" s="239"/>
      <c r="J114" s="165"/>
    </row>
    <row r="115" spans="1:10" ht="18" customHeight="1">
      <c r="A115" s="225"/>
      <c r="B115" s="233"/>
      <c r="C115" s="236"/>
      <c r="D115" s="90" t="s">
        <v>181</v>
      </c>
      <c r="E115" s="91" t="s">
        <v>182</v>
      </c>
      <c r="F115" s="92">
        <v>83193</v>
      </c>
      <c r="G115" s="138">
        <f>CULTURA!N202</f>
        <v>147421</v>
      </c>
      <c r="H115" s="239"/>
      <c r="I115" s="239"/>
      <c r="J115" s="166"/>
    </row>
    <row r="116" spans="1:10" ht="18" customHeight="1">
      <c r="A116" s="225"/>
      <c r="B116" s="233"/>
      <c r="C116" s="236"/>
      <c r="D116" s="90" t="s">
        <v>114</v>
      </c>
      <c r="E116" s="93" t="s">
        <v>98</v>
      </c>
      <c r="F116" s="92">
        <v>3363</v>
      </c>
      <c r="G116" s="138">
        <f>CULTURA!G206</f>
        <v>3833</v>
      </c>
      <c r="H116" s="239"/>
      <c r="I116" s="239"/>
      <c r="J116" s="165"/>
    </row>
    <row r="117" spans="1:10" ht="18" customHeight="1" thickBot="1">
      <c r="A117" s="225"/>
      <c r="B117" s="234"/>
      <c r="C117" s="237"/>
      <c r="D117" s="95" t="s">
        <v>183</v>
      </c>
      <c r="E117" s="102" t="s">
        <v>180</v>
      </c>
      <c r="F117" s="97">
        <v>1270</v>
      </c>
      <c r="G117" s="139">
        <f>CULTURA!B209</f>
        <v>1422</v>
      </c>
      <c r="H117" s="240"/>
      <c r="I117" s="240"/>
      <c r="J117" s="165"/>
    </row>
    <row r="118" spans="1:10" ht="27" thickBot="1" thickTop="1">
      <c r="A118" s="225"/>
      <c r="B118" s="116" t="s">
        <v>127</v>
      </c>
      <c r="C118" s="75"/>
      <c r="D118" s="75"/>
      <c r="E118" s="75"/>
      <c r="F118" s="75"/>
      <c r="G118" s="131"/>
      <c r="H118" s="162">
        <v>156000</v>
      </c>
      <c r="I118" s="162">
        <v>153155.83</v>
      </c>
      <c r="J118" s="166"/>
    </row>
    <row r="119" spans="1:10" ht="27" thickBot="1" thickTop="1">
      <c r="A119" s="225"/>
      <c r="B119" s="116" t="s">
        <v>128</v>
      </c>
      <c r="C119" s="75"/>
      <c r="D119" s="75"/>
      <c r="E119" s="75"/>
      <c r="F119" s="75"/>
      <c r="G119" s="131"/>
      <c r="H119" s="162">
        <v>3405078</v>
      </c>
      <c r="I119" s="162">
        <v>889220.06</v>
      </c>
      <c r="J119" s="166"/>
    </row>
    <row r="120" spans="1:10" ht="27" thickBot="1" thickTop="1">
      <c r="A120" s="225"/>
      <c r="B120" s="74" t="s">
        <v>129</v>
      </c>
      <c r="C120" s="75"/>
      <c r="D120" s="75"/>
      <c r="E120" s="75"/>
      <c r="F120" s="75"/>
      <c r="G120" s="131"/>
      <c r="H120" s="162">
        <v>389960</v>
      </c>
      <c r="I120" s="162">
        <v>353582.17</v>
      </c>
      <c r="J120" s="166"/>
    </row>
    <row r="121" spans="1:10" ht="18" customHeight="1" thickBot="1" thickTop="1">
      <c r="A121" s="225"/>
      <c r="B121" s="76" t="s">
        <v>130</v>
      </c>
      <c r="C121" s="75"/>
      <c r="D121" s="75"/>
      <c r="E121" s="75"/>
      <c r="F121" s="75"/>
      <c r="G121" s="131"/>
      <c r="H121" s="162">
        <v>20000</v>
      </c>
      <c r="I121" s="162">
        <v>10787.9</v>
      </c>
      <c r="J121" s="166"/>
    </row>
    <row r="122" spans="1:10" ht="18" customHeight="1" thickBot="1" thickTop="1">
      <c r="A122" s="226"/>
      <c r="B122" s="243" t="s">
        <v>184</v>
      </c>
      <c r="C122" s="244"/>
      <c r="D122" s="244"/>
      <c r="E122" s="245"/>
      <c r="F122" s="103"/>
      <c r="G122" s="141"/>
      <c r="H122" s="170">
        <f>SUM(H72:H121)</f>
        <v>24035293</v>
      </c>
      <c r="I122" s="170">
        <f>SUM(I72:I121)</f>
        <v>18000604.91</v>
      </c>
      <c r="J122" s="165"/>
    </row>
    <row r="123" spans="1:9" ht="18" customHeight="1" thickTop="1">
      <c r="A123" s="246" t="s">
        <v>185</v>
      </c>
      <c r="B123" s="249" t="s">
        <v>186</v>
      </c>
      <c r="C123" s="79" t="s">
        <v>187</v>
      </c>
      <c r="D123" s="104" t="s">
        <v>188</v>
      </c>
      <c r="E123" s="105" t="s">
        <v>189</v>
      </c>
      <c r="F123" s="72">
        <v>2860</v>
      </c>
      <c r="G123" s="127">
        <f>LAZER!D13</f>
        <v>2943</v>
      </c>
      <c r="H123" s="202">
        <v>11608805</v>
      </c>
      <c r="I123" s="202">
        <v>10838310.95</v>
      </c>
    </row>
    <row r="124" spans="1:9" ht="18" customHeight="1">
      <c r="A124" s="247"/>
      <c r="B124" s="209"/>
      <c r="C124" s="209" t="s">
        <v>190</v>
      </c>
      <c r="D124" s="67" t="s">
        <v>191</v>
      </c>
      <c r="E124" s="91" t="s">
        <v>121</v>
      </c>
      <c r="F124" s="63">
        <f>1429350+200</f>
        <v>1429550</v>
      </c>
      <c r="G124" s="142">
        <f>LAZER!B18</f>
        <v>1474431</v>
      </c>
      <c r="H124" s="203"/>
      <c r="I124" s="203"/>
    </row>
    <row r="125" spans="1:9" ht="18" customHeight="1">
      <c r="A125" s="247"/>
      <c r="B125" s="209"/>
      <c r="C125" s="209"/>
      <c r="D125" s="67" t="s">
        <v>192</v>
      </c>
      <c r="E125" s="91" t="s">
        <v>193</v>
      </c>
      <c r="F125" s="63">
        <v>226453</v>
      </c>
      <c r="G125" s="142">
        <f>LAZER!H22</f>
        <v>622607</v>
      </c>
      <c r="H125" s="203"/>
      <c r="I125" s="203"/>
    </row>
    <row r="126" spans="1:9" ht="18" customHeight="1">
      <c r="A126" s="247"/>
      <c r="B126" s="209"/>
      <c r="C126" s="209"/>
      <c r="D126" s="67" t="s">
        <v>114</v>
      </c>
      <c r="E126" s="91" t="s">
        <v>98</v>
      </c>
      <c r="F126" s="63">
        <v>500</v>
      </c>
      <c r="G126" s="142">
        <f>LAZER!G26</f>
        <v>192</v>
      </c>
      <c r="H126" s="203"/>
      <c r="I126" s="203"/>
    </row>
    <row r="127" spans="1:9" ht="18" customHeight="1">
      <c r="A127" s="247"/>
      <c r="B127" s="209"/>
      <c r="C127" s="209"/>
      <c r="D127" s="67" t="s">
        <v>111</v>
      </c>
      <c r="E127" s="91" t="s">
        <v>112</v>
      </c>
      <c r="F127" s="63">
        <v>262</v>
      </c>
      <c r="G127" s="142">
        <f>LAZER!F30</f>
        <v>505</v>
      </c>
      <c r="H127" s="203"/>
      <c r="I127" s="203"/>
    </row>
    <row r="128" spans="1:10" ht="18" customHeight="1">
      <c r="A128" s="247"/>
      <c r="B128" s="209"/>
      <c r="C128" s="209"/>
      <c r="D128" s="67" t="s">
        <v>194</v>
      </c>
      <c r="E128" s="91" t="s">
        <v>98</v>
      </c>
      <c r="F128" s="63">
        <v>2800</v>
      </c>
      <c r="G128" s="142" t="s">
        <v>118</v>
      </c>
      <c r="H128" s="203"/>
      <c r="I128" s="203"/>
      <c r="J128" s="150"/>
    </row>
    <row r="129" spans="1:10" ht="18" customHeight="1">
      <c r="A129" s="247"/>
      <c r="B129" s="209"/>
      <c r="C129" s="209" t="s">
        <v>195</v>
      </c>
      <c r="D129" s="67" t="s">
        <v>196</v>
      </c>
      <c r="E129" s="91" t="s">
        <v>98</v>
      </c>
      <c r="F129" s="63">
        <v>734883.0359999998</v>
      </c>
      <c r="G129" s="142">
        <f>LAZER!H42</f>
        <v>679745</v>
      </c>
      <c r="H129" s="203"/>
      <c r="I129" s="203"/>
      <c r="J129" s="150"/>
    </row>
    <row r="130" spans="1:9" ht="18" customHeight="1">
      <c r="A130" s="247"/>
      <c r="B130" s="209"/>
      <c r="C130" s="209"/>
      <c r="D130" s="67" t="s">
        <v>197</v>
      </c>
      <c r="E130" s="91" t="s">
        <v>98</v>
      </c>
      <c r="F130" s="63">
        <v>559749.2286</v>
      </c>
      <c r="G130" s="142">
        <f>LAZER!G46</f>
        <v>632396</v>
      </c>
      <c r="H130" s="203"/>
      <c r="I130" s="203"/>
    </row>
    <row r="131" spans="1:9" ht="18" customHeight="1">
      <c r="A131" s="247"/>
      <c r="B131" s="209"/>
      <c r="C131" s="209" t="s">
        <v>198</v>
      </c>
      <c r="D131" s="67" t="s">
        <v>199</v>
      </c>
      <c r="E131" s="91" t="s">
        <v>98</v>
      </c>
      <c r="F131" s="63">
        <v>506187.37899999996</v>
      </c>
      <c r="G131" s="142">
        <f>LAZER!H52</f>
        <v>378803</v>
      </c>
      <c r="H131" s="203"/>
      <c r="I131" s="203"/>
    </row>
    <row r="132" spans="1:9" ht="18" customHeight="1">
      <c r="A132" s="247"/>
      <c r="B132" s="209"/>
      <c r="C132" s="209"/>
      <c r="D132" s="67" t="s">
        <v>200</v>
      </c>
      <c r="E132" s="91" t="s">
        <v>98</v>
      </c>
      <c r="F132" s="63">
        <v>359346.14869999996</v>
      </c>
      <c r="G132" s="142">
        <f>LAZER!H56</f>
        <v>348117</v>
      </c>
      <c r="H132" s="203"/>
      <c r="I132" s="203"/>
    </row>
    <row r="133" spans="1:9" ht="18" customHeight="1">
      <c r="A133" s="247"/>
      <c r="B133" s="209"/>
      <c r="C133" s="209"/>
      <c r="D133" s="67" t="s">
        <v>201</v>
      </c>
      <c r="E133" s="91" t="s">
        <v>98</v>
      </c>
      <c r="F133" s="63">
        <v>146578.2508</v>
      </c>
      <c r="G133" s="142">
        <f>LAZER!H60</f>
        <v>126067</v>
      </c>
      <c r="H133" s="203"/>
      <c r="I133" s="203"/>
    </row>
    <row r="134" spans="1:9" ht="18" customHeight="1" thickBot="1">
      <c r="A134" s="247"/>
      <c r="B134" s="208"/>
      <c r="C134" s="208"/>
      <c r="D134" s="69" t="s">
        <v>202</v>
      </c>
      <c r="E134" s="102" t="s">
        <v>98</v>
      </c>
      <c r="F134" s="60">
        <v>5476</v>
      </c>
      <c r="G134" s="128">
        <f>LAZER!H64</f>
        <v>9571</v>
      </c>
      <c r="H134" s="204"/>
      <c r="I134" s="204"/>
    </row>
    <row r="135" spans="1:9" ht="18" customHeight="1" thickTop="1">
      <c r="A135" s="247"/>
      <c r="B135" s="207" t="s">
        <v>203</v>
      </c>
      <c r="C135" s="53"/>
      <c r="D135" s="66" t="s">
        <v>204</v>
      </c>
      <c r="E135" s="101" t="s">
        <v>98</v>
      </c>
      <c r="F135" s="56">
        <v>4552</v>
      </c>
      <c r="G135" s="130">
        <f>LAZER!G74</f>
        <v>5868</v>
      </c>
      <c r="H135" s="202">
        <v>3578927</v>
      </c>
      <c r="I135" s="202">
        <v>3362560.28</v>
      </c>
    </row>
    <row r="136" spans="1:9" ht="18" customHeight="1">
      <c r="A136" s="247"/>
      <c r="B136" s="209"/>
      <c r="C136" s="61"/>
      <c r="D136" s="86" t="s">
        <v>205</v>
      </c>
      <c r="E136" s="91" t="s">
        <v>121</v>
      </c>
      <c r="F136" s="63">
        <v>142760</v>
      </c>
      <c r="G136" s="142">
        <f>LAZER!C77</f>
        <v>122282</v>
      </c>
      <c r="H136" s="203"/>
      <c r="I136" s="203"/>
    </row>
    <row r="137" spans="1:9" ht="18" customHeight="1">
      <c r="A137" s="247"/>
      <c r="B137" s="209"/>
      <c r="C137" s="61"/>
      <c r="D137" s="86" t="s">
        <v>206</v>
      </c>
      <c r="E137" s="91" t="s">
        <v>112</v>
      </c>
      <c r="F137" s="63">
        <v>293380</v>
      </c>
      <c r="G137" s="142">
        <f>LAZER!B80</f>
        <v>201552</v>
      </c>
      <c r="H137" s="203"/>
      <c r="I137" s="203"/>
    </row>
    <row r="138" spans="1:10" ht="18" customHeight="1">
      <c r="A138" s="247"/>
      <c r="B138" s="209"/>
      <c r="C138" s="61"/>
      <c r="D138" s="86" t="s">
        <v>207</v>
      </c>
      <c r="E138" s="91" t="s">
        <v>121</v>
      </c>
      <c r="F138" s="63">
        <f>409630+15000</f>
        <v>424630</v>
      </c>
      <c r="G138" s="142">
        <f>LAZER!B83</f>
        <v>284223</v>
      </c>
      <c r="H138" s="203"/>
      <c r="I138" s="203"/>
      <c r="J138" s="150"/>
    </row>
    <row r="139" spans="1:10" ht="18" customHeight="1">
      <c r="A139" s="247"/>
      <c r="B139" s="209"/>
      <c r="C139" s="61"/>
      <c r="D139" s="86" t="s">
        <v>208</v>
      </c>
      <c r="E139" s="91" t="s">
        <v>121</v>
      </c>
      <c r="F139" s="63">
        <v>100280</v>
      </c>
      <c r="G139" s="142">
        <f>LAZER!B86</f>
        <v>30033</v>
      </c>
      <c r="H139" s="203"/>
      <c r="I139" s="203"/>
      <c r="J139" s="150"/>
    </row>
    <row r="140" spans="1:9" ht="18" customHeight="1">
      <c r="A140" s="247"/>
      <c r="B140" s="209"/>
      <c r="C140" s="61"/>
      <c r="D140" s="86" t="s">
        <v>209</v>
      </c>
      <c r="E140" s="91" t="s">
        <v>121</v>
      </c>
      <c r="F140" s="63">
        <v>22650</v>
      </c>
      <c r="G140" s="142">
        <f>LAZER!B89</f>
        <v>22088</v>
      </c>
      <c r="H140" s="203"/>
      <c r="I140" s="203"/>
    </row>
    <row r="141" spans="1:9" ht="18" customHeight="1">
      <c r="A141" s="247"/>
      <c r="B141" s="209"/>
      <c r="C141" s="61"/>
      <c r="D141" s="86" t="s">
        <v>210</v>
      </c>
      <c r="E141" s="91" t="s">
        <v>121</v>
      </c>
      <c r="F141" s="63">
        <v>3159832</v>
      </c>
      <c r="G141" s="142">
        <f>LAZER!B92</f>
        <v>3305260</v>
      </c>
      <c r="H141" s="203"/>
      <c r="I141" s="203"/>
    </row>
    <row r="142" spans="1:9" ht="18" customHeight="1" thickBot="1">
      <c r="A142" s="247"/>
      <c r="B142" s="208"/>
      <c r="C142" s="57"/>
      <c r="D142" s="87" t="s">
        <v>211</v>
      </c>
      <c r="E142" s="102" t="s">
        <v>121</v>
      </c>
      <c r="F142" s="60">
        <v>1060</v>
      </c>
      <c r="G142" s="128">
        <f>LAZER!B95</f>
        <v>100</v>
      </c>
      <c r="H142" s="204"/>
      <c r="I142" s="204"/>
    </row>
    <row r="143" spans="1:9" ht="18" customHeight="1" thickTop="1">
      <c r="A143" s="247"/>
      <c r="B143" s="249" t="s">
        <v>212</v>
      </c>
      <c r="C143" s="78"/>
      <c r="D143" s="70" t="s">
        <v>213</v>
      </c>
      <c r="E143" s="105" t="s">
        <v>98</v>
      </c>
      <c r="F143" s="72">
        <v>9585.5</v>
      </c>
      <c r="G143" s="127">
        <f>LAZER!G107</f>
        <v>6611</v>
      </c>
      <c r="H143" s="202">
        <v>5686470</v>
      </c>
      <c r="I143" s="202">
        <v>5785552.68</v>
      </c>
    </row>
    <row r="144" spans="1:10" ht="18" customHeight="1">
      <c r="A144" s="247"/>
      <c r="B144" s="209"/>
      <c r="C144" s="61"/>
      <c r="D144" s="67" t="s">
        <v>214</v>
      </c>
      <c r="E144" s="91" t="s">
        <v>98</v>
      </c>
      <c r="F144" s="63">
        <v>705.8499999999999</v>
      </c>
      <c r="G144" s="142">
        <f>LAZER!F112</f>
        <v>353</v>
      </c>
      <c r="H144" s="203"/>
      <c r="I144" s="203"/>
      <c r="J144" s="150"/>
    </row>
    <row r="145" spans="1:10" ht="18" customHeight="1">
      <c r="A145" s="247"/>
      <c r="B145" s="209"/>
      <c r="C145" s="61"/>
      <c r="D145" s="67" t="s">
        <v>215</v>
      </c>
      <c r="E145" s="91" t="s">
        <v>216</v>
      </c>
      <c r="F145" s="63">
        <v>60000</v>
      </c>
      <c r="G145" s="142">
        <f>LAZER!E119</f>
        <v>51239</v>
      </c>
      <c r="H145" s="203"/>
      <c r="I145" s="203"/>
      <c r="J145" s="150"/>
    </row>
    <row r="146" spans="1:9" ht="18" customHeight="1" thickBot="1">
      <c r="A146" s="247"/>
      <c r="B146" s="208"/>
      <c r="C146" s="57"/>
      <c r="D146" s="69" t="s">
        <v>217</v>
      </c>
      <c r="E146" s="102" t="s">
        <v>189</v>
      </c>
      <c r="F146" s="60">
        <v>1300</v>
      </c>
      <c r="G146" s="128">
        <f>LAZER!D123</f>
        <v>6963</v>
      </c>
      <c r="H146" s="204"/>
      <c r="I146" s="204"/>
    </row>
    <row r="147" spans="1:10" ht="27" thickBot="1" thickTop="1">
      <c r="A147" s="247"/>
      <c r="B147" s="74" t="s">
        <v>127</v>
      </c>
      <c r="C147" s="75"/>
      <c r="D147" s="75"/>
      <c r="E147" s="75"/>
      <c r="F147" s="75"/>
      <c r="G147" s="131"/>
      <c r="H147" s="171">
        <v>1190800</v>
      </c>
      <c r="I147" s="150">
        <v>1104004.6</v>
      </c>
      <c r="J147" s="150"/>
    </row>
    <row r="148" spans="1:9" ht="27" thickBot="1" thickTop="1">
      <c r="A148" s="247"/>
      <c r="B148" s="74" t="s">
        <v>128</v>
      </c>
      <c r="C148" s="75"/>
      <c r="D148" s="75"/>
      <c r="E148" s="75"/>
      <c r="F148" s="75"/>
      <c r="G148" s="131"/>
      <c r="H148" s="171">
        <v>3469558</v>
      </c>
      <c r="I148" s="171"/>
    </row>
    <row r="149" spans="1:10" ht="27" thickBot="1" thickTop="1">
      <c r="A149" s="247"/>
      <c r="B149" s="74" t="s">
        <v>129</v>
      </c>
      <c r="C149" s="75"/>
      <c r="D149" s="75"/>
      <c r="E149" s="75"/>
      <c r="F149" s="75"/>
      <c r="G149" s="131"/>
      <c r="H149" s="171">
        <v>541300</v>
      </c>
      <c r="I149" s="171">
        <v>454132.63</v>
      </c>
      <c r="J149" s="150"/>
    </row>
    <row r="150" spans="1:10" ht="18" customHeight="1" thickBot="1" thickTop="1">
      <c r="A150" s="247"/>
      <c r="B150" s="76" t="s">
        <v>130</v>
      </c>
      <c r="C150" s="49"/>
      <c r="D150" s="49"/>
      <c r="E150" s="49"/>
      <c r="F150" s="49"/>
      <c r="G150" s="143"/>
      <c r="H150" s="161">
        <v>10000</v>
      </c>
      <c r="I150" s="171">
        <v>2766.97</v>
      </c>
      <c r="J150" s="150"/>
    </row>
    <row r="151" spans="1:9" ht="18" customHeight="1" thickBot="1" thickTop="1">
      <c r="A151" s="248"/>
      <c r="B151" s="250" t="s">
        <v>218</v>
      </c>
      <c r="C151" s="250"/>
      <c r="D151" s="250"/>
      <c r="E151" s="250"/>
      <c r="F151" s="106"/>
      <c r="G151" s="144"/>
      <c r="H151" s="172">
        <f>SUM(H123:H150)</f>
        <v>26085860</v>
      </c>
      <c r="I151" s="172">
        <f>SUM(I123:I150)</f>
        <v>21547328.109999996</v>
      </c>
    </row>
    <row r="152" spans="1:9" ht="18" customHeight="1" thickTop="1">
      <c r="A152" s="251" t="s">
        <v>219</v>
      </c>
      <c r="B152" s="215" t="s">
        <v>220</v>
      </c>
      <c r="C152" s="254"/>
      <c r="D152" s="107" t="s">
        <v>145</v>
      </c>
      <c r="E152" s="105" t="s">
        <v>121</v>
      </c>
      <c r="F152" s="72">
        <v>2700</v>
      </c>
      <c r="G152" s="127">
        <f>ASSISTÊNCIA!C16</f>
        <v>4367</v>
      </c>
      <c r="H152" s="202">
        <v>966410</v>
      </c>
      <c r="I152" s="202">
        <v>698242.6</v>
      </c>
    </row>
    <row r="153" spans="1:9" ht="18" customHeight="1">
      <c r="A153" s="252"/>
      <c r="B153" s="210"/>
      <c r="C153" s="255"/>
      <c r="D153" s="64" t="s">
        <v>109</v>
      </c>
      <c r="E153" s="91" t="s">
        <v>98</v>
      </c>
      <c r="F153" s="63">
        <v>720</v>
      </c>
      <c r="G153" s="142">
        <f>ASSISTÊNCIA!K20</f>
        <v>473</v>
      </c>
      <c r="H153" s="203"/>
      <c r="I153" s="203"/>
    </row>
    <row r="154" spans="1:10" ht="18" customHeight="1">
      <c r="A154" s="252"/>
      <c r="B154" s="210"/>
      <c r="C154" s="255"/>
      <c r="D154" s="64" t="s">
        <v>146</v>
      </c>
      <c r="E154" s="91" t="s">
        <v>121</v>
      </c>
      <c r="F154" s="63">
        <v>87231.5</v>
      </c>
      <c r="G154" s="142">
        <f>ASSISTÊNCIA!G24</f>
        <v>25238</v>
      </c>
      <c r="H154" s="203"/>
      <c r="I154" s="203"/>
      <c r="J154" s="150"/>
    </row>
    <row r="155" spans="1:10" ht="18" customHeight="1">
      <c r="A155" s="252"/>
      <c r="B155" s="210"/>
      <c r="C155" s="255"/>
      <c r="D155" s="64" t="s">
        <v>114</v>
      </c>
      <c r="E155" s="91" t="s">
        <v>98</v>
      </c>
      <c r="F155" s="63">
        <v>60148.8</v>
      </c>
      <c r="G155" s="142">
        <f>ASSISTÊNCIA!D27</f>
        <v>63358</v>
      </c>
      <c r="H155" s="203"/>
      <c r="I155" s="203"/>
      <c r="J155" s="150"/>
    </row>
    <row r="156" spans="1:9" ht="18" customHeight="1">
      <c r="A156" s="252"/>
      <c r="B156" s="210"/>
      <c r="C156" s="255"/>
      <c r="D156" s="64" t="s">
        <v>111</v>
      </c>
      <c r="E156" s="91" t="s">
        <v>112</v>
      </c>
      <c r="F156" s="63">
        <v>7359.5</v>
      </c>
      <c r="G156" s="142">
        <f>ASSISTÊNCIA!C30</f>
        <v>4964</v>
      </c>
      <c r="H156" s="203"/>
      <c r="I156" s="203"/>
    </row>
    <row r="157" spans="1:9" ht="18" customHeight="1">
      <c r="A157" s="252"/>
      <c r="B157" s="210"/>
      <c r="C157" s="255"/>
      <c r="D157" s="108" t="s">
        <v>221</v>
      </c>
      <c r="E157" s="91" t="s">
        <v>121</v>
      </c>
      <c r="F157" s="63">
        <v>4830</v>
      </c>
      <c r="G157" s="142">
        <f>ASSISTÊNCIA!B33</f>
        <v>3697</v>
      </c>
      <c r="H157" s="203"/>
      <c r="I157" s="203"/>
    </row>
    <row r="158" spans="1:9" ht="18" customHeight="1" thickBot="1">
      <c r="A158" s="252"/>
      <c r="B158" s="211"/>
      <c r="C158" s="256"/>
      <c r="D158" s="109" t="s">
        <v>120</v>
      </c>
      <c r="E158" s="102" t="s">
        <v>121</v>
      </c>
      <c r="F158" s="60">
        <v>6589.3</v>
      </c>
      <c r="G158" s="128">
        <f>ASSISTÊNCIA!B36</f>
        <v>5634</v>
      </c>
      <c r="H158" s="204"/>
      <c r="I158" s="204"/>
    </row>
    <row r="159" spans="1:9" ht="18" customHeight="1" thickTop="1">
      <c r="A159" s="252"/>
      <c r="B159" s="207" t="s">
        <v>222</v>
      </c>
      <c r="C159" s="207" t="s">
        <v>223</v>
      </c>
      <c r="D159" s="110" t="s">
        <v>109</v>
      </c>
      <c r="E159" s="101" t="s">
        <v>98</v>
      </c>
      <c r="F159" s="111">
        <v>4560</v>
      </c>
      <c r="G159" s="145">
        <f>ASSISTÊNCIA!K47</f>
        <v>4507</v>
      </c>
      <c r="H159" s="203">
        <v>1438020</v>
      </c>
      <c r="I159" s="203">
        <v>1253889.43</v>
      </c>
    </row>
    <row r="160" spans="1:9" ht="18" customHeight="1">
      <c r="A160" s="252"/>
      <c r="B160" s="209"/>
      <c r="C160" s="209"/>
      <c r="D160" s="64" t="s">
        <v>146</v>
      </c>
      <c r="E160" s="91" t="s">
        <v>121</v>
      </c>
      <c r="F160" s="63">
        <v>992.5</v>
      </c>
      <c r="G160" s="142">
        <f>ASSISTÊNCIA!G51</f>
        <v>1451</v>
      </c>
      <c r="H160" s="203"/>
      <c r="I160" s="203"/>
    </row>
    <row r="161" spans="1:9" ht="18" customHeight="1">
      <c r="A161" s="252"/>
      <c r="B161" s="209"/>
      <c r="C161" s="209"/>
      <c r="D161" s="64" t="s">
        <v>114</v>
      </c>
      <c r="E161" s="91" t="s">
        <v>98</v>
      </c>
      <c r="F161" s="112">
        <v>6707</v>
      </c>
      <c r="G161" s="146">
        <f>ASSISTÊNCIA!G55</f>
        <v>7960</v>
      </c>
      <c r="H161" s="203"/>
      <c r="I161" s="203"/>
    </row>
    <row r="162" spans="1:10" ht="18" customHeight="1">
      <c r="A162" s="252"/>
      <c r="B162" s="209"/>
      <c r="C162" s="209"/>
      <c r="D162" s="64" t="s">
        <v>148</v>
      </c>
      <c r="E162" s="91" t="s">
        <v>121</v>
      </c>
      <c r="F162" s="63">
        <v>470</v>
      </c>
      <c r="G162" s="142">
        <f>ASSISTÊNCIA!B58</f>
        <v>1315</v>
      </c>
      <c r="H162" s="203"/>
      <c r="I162" s="203"/>
      <c r="J162" s="150"/>
    </row>
    <row r="163" spans="1:9" ht="18" customHeight="1">
      <c r="A163" s="252"/>
      <c r="B163" s="209"/>
      <c r="C163" s="209"/>
      <c r="D163" s="64" t="s">
        <v>111</v>
      </c>
      <c r="E163" s="91" t="s">
        <v>112</v>
      </c>
      <c r="F163" s="112">
        <v>1539</v>
      </c>
      <c r="G163" s="146">
        <f>ASSISTÊNCIA!F63</f>
        <v>1498</v>
      </c>
      <c r="H163" s="203"/>
      <c r="I163" s="203"/>
    </row>
    <row r="164" spans="1:9" ht="18" customHeight="1">
      <c r="A164" s="252"/>
      <c r="B164" s="209"/>
      <c r="C164" s="209" t="s">
        <v>224</v>
      </c>
      <c r="D164" s="64" t="s">
        <v>225</v>
      </c>
      <c r="E164" s="64" t="s">
        <v>226</v>
      </c>
      <c r="F164" s="63">
        <v>3112357</v>
      </c>
      <c r="G164" s="142">
        <f>ASSISTÊNCIA!B68</f>
        <v>3033688</v>
      </c>
      <c r="H164" s="203"/>
      <c r="I164" s="203"/>
    </row>
    <row r="165" spans="1:9" ht="18" customHeight="1" thickBot="1">
      <c r="A165" s="252"/>
      <c r="B165" s="208"/>
      <c r="C165" s="208"/>
      <c r="D165" s="113" t="s">
        <v>227</v>
      </c>
      <c r="E165" s="113" t="s">
        <v>228</v>
      </c>
      <c r="F165" s="60">
        <v>5600</v>
      </c>
      <c r="G165" s="128">
        <f>ASSISTÊNCIA!C77+ASSISTÊNCIA!G77+ASSISTÊNCIA!C80+ASSISTÊNCIA!G80</f>
        <v>19947</v>
      </c>
      <c r="H165" s="204"/>
      <c r="I165" s="204"/>
    </row>
    <row r="166" spans="1:9" ht="18" customHeight="1" thickTop="1">
      <c r="A166" s="252"/>
      <c r="B166" s="265" t="s">
        <v>229</v>
      </c>
      <c r="C166" s="268"/>
      <c r="D166" s="110" t="s">
        <v>145</v>
      </c>
      <c r="E166" s="101" t="s">
        <v>121</v>
      </c>
      <c r="F166" s="111">
        <v>7500</v>
      </c>
      <c r="G166" s="145">
        <f>ASSISTÊNCIA!C88</f>
        <v>2700</v>
      </c>
      <c r="H166" s="239">
        <v>1293924</v>
      </c>
      <c r="I166" s="239">
        <v>1106590.11</v>
      </c>
    </row>
    <row r="167" spans="1:9" ht="18" customHeight="1">
      <c r="A167" s="252"/>
      <c r="B167" s="266"/>
      <c r="C167" s="269"/>
      <c r="D167" s="64" t="s">
        <v>230</v>
      </c>
      <c r="E167" s="91" t="s">
        <v>121</v>
      </c>
      <c r="F167" s="112">
        <v>4310</v>
      </c>
      <c r="G167" s="146">
        <f>ASSISTÊNCIA!B91+ASSISTÊNCIA!B147</f>
        <v>5549</v>
      </c>
      <c r="H167" s="239"/>
      <c r="I167" s="239"/>
    </row>
    <row r="168" spans="1:9" ht="18" customHeight="1">
      <c r="A168" s="252"/>
      <c r="B168" s="266"/>
      <c r="C168" s="269"/>
      <c r="D168" s="64" t="s">
        <v>109</v>
      </c>
      <c r="E168" s="91" t="s">
        <v>98</v>
      </c>
      <c r="F168" s="112">
        <v>11040</v>
      </c>
      <c r="G168" s="146">
        <f>ASSISTÊNCIA!K95+ASSISTÊNCIA!K128</f>
        <v>7401</v>
      </c>
      <c r="H168" s="239"/>
      <c r="I168" s="239"/>
    </row>
    <row r="169" spans="1:10" ht="18" customHeight="1">
      <c r="A169" s="252"/>
      <c r="B169" s="266"/>
      <c r="C169" s="269"/>
      <c r="D169" s="64" t="s">
        <v>146</v>
      </c>
      <c r="E169" s="91" t="s">
        <v>121</v>
      </c>
      <c r="F169" s="112">
        <v>5074.5</v>
      </c>
      <c r="G169" s="146">
        <f>ASSISTÊNCIA!G99+ASSISTÊNCIA!G151</f>
        <v>4012</v>
      </c>
      <c r="H169" s="239"/>
      <c r="I169" s="239"/>
      <c r="J169" s="150"/>
    </row>
    <row r="170" spans="1:9" ht="18" customHeight="1">
      <c r="A170" s="252"/>
      <c r="B170" s="266"/>
      <c r="C170" s="269"/>
      <c r="D170" s="64" t="s">
        <v>114</v>
      </c>
      <c r="E170" s="91" t="s">
        <v>98</v>
      </c>
      <c r="F170" s="112">
        <v>119293.2</v>
      </c>
      <c r="G170" s="146">
        <f>ASSISTÊNCIA!G103+ASSISTÊNCIA!G132+ASSISTÊNCIA!G155</f>
        <v>128106</v>
      </c>
      <c r="H170" s="239"/>
      <c r="I170" s="239"/>
    </row>
    <row r="171" spans="1:9" ht="18" customHeight="1">
      <c r="A171" s="252"/>
      <c r="B171" s="266"/>
      <c r="C171" s="269"/>
      <c r="D171" s="64" t="s">
        <v>111</v>
      </c>
      <c r="E171" s="91" t="s">
        <v>112</v>
      </c>
      <c r="F171" s="112">
        <v>12660.3</v>
      </c>
      <c r="G171" s="146">
        <f>ASSISTÊNCIA!F108+ASSISTÊNCIA!F136+ASSISTÊNCIA!F159</f>
        <v>15053</v>
      </c>
      <c r="H171" s="239"/>
      <c r="I171" s="239"/>
    </row>
    <row r="172" spans="1:9" ht="18" customHeight="1">
      <c r="A172" s="252"/>
      <c r="B172" s="266"/>
      <c r="C172" s="269"/>
      <c r="D172" s="64" t="s">
        <v>221</v>
      </c>
      <c r="E172" s="91" t="s">
        <v>121</v>
      </c>
      <c r="F172" s="112">
        <v>23215.9</v>
      </c>
      <c r="G172" s="146">
        <f>ASSISTÊNCIA!B116+ASSISTÊNCIA!B139+ASSISTÊNCIA!B162</f>
        <v>22549</v>
      </c>
      <c r="H172" s="239"/>
      <c r="I172" s="239"/>
    </row>
    <row r="173" spans="1:9" ht="18" customHeight="1" thickBot="1">
      <c r="A173" s="252"/>
      <c r="B173" s="267"/>
      <c r="C173" s="270"/>
      <c r="D173" s="113" t="s">
        <v>231</v>
      </c>
      <c r="E173" s="102" t="s">
        <v>121</v>
      </c>
      <c r="F173" s="114">
        <v>1467</v>
      </c>
      <c r="G173" s="147">
        <f>ASSISTÊNCIA!B119+ASSISTÊNCIA!B165</f>
        <v>1089</v>
      </c>
      <c r="H173" s="240"/>
      <c r="I173" s="240"/>
    </row>
    <row r="174" spans="1:9" ht="39" thickTop="1">
      <c r="A174" s="252"/>
      <c r="B174" s="274" t="s">
        <v>232</v>
      </c>
      <c r="C174" s="268"/>
      <c r="D174" s="66" t="s">
        <v>233</v>
      </c>
      <c r="E174" s="66" t="s">
        <v>189</v>
      </c>
      <c r="F174" s="152">
        <v>4</v>
      </c>
      <c r="G174" s="153">
        <f>ASSISTÊNCIA!D184</f>
        <v>0</v>
      </c>
      <c r="H174" s="276" t="s">
        <v>118</v>
      </c>
      <c r="I174" s="278"/>
    </row>
    <row r="175" spans="1:9" ht="39" thickBot="1">
      <c r="A175" s="252"/>
      <c r="B175" s="275"/>
      <c r="C175" s="270"/>
      <c r="D175" s="113" t="s">
        <v>234</v>
      </c>
      <c r="E175" s="87" t="s">
        <v>189</v>
      </c>
      <c r="F175" s="154">
        <v>16</v>
      </c>
      <c r="G175" s="155">
        <f>ASSISTÊNCIA!D188</f>
        <v>0</v>
      </c>
      <c r="H175" s="277"/>
      <c r="I175" s="277"/>
    </row>
    <row r="176" spans="1:10" ht="27" thickBot="1" thickTop="1">
      <c r="A176" s="252"/>
      <c r="B176" s="74" t="s">
        <v>235</v>
      </c>
      <c r="C176" s="75"/>
      <c r="D176" s="49"/>
      <c r="E176" s="49"/>
      <c r="F176" s="49"/>
      <c r="G176" s="143"/>
      <c r="H176" s="161">
        <v>1671350</v>
      </c>
      <c r="I176" s="161">
        <v>1654307.49</v>
      </c>
      <c r="J176" s="150"/>
    </row>
    <row r="177" spans="1:9" ht="27" thickBot="1" thickTop="1">
      <c r="A177" s="252"/>
      <c r="B177" s="74" t="s">
        <v>128</v>
      </c>
      <c r="C177" s="75"/>
      <c r="D177" s="75"/>
      <c r="E177" s="75"/>
      <c r="F177" s="75"/>
      <c r="G177" s="131"/>
      <c r="H177" s="171">
        <v>4584210</v>
      </c>
      <c r="I177" s="161"/>
    </row>
    <row r="178" spans="1:10" ht="27" thickBot="1" thickTop="1">
      <c r="A178" s="252"/>
      <c r="B178" s="74" t="s">
        <v>129</v>
      </c>
      <c r="C178" s="75"/>
      <c r="D178" s="75"/>
      <c r="E178" s="75"/>
      <c r="F178" s="75"/>
      <c r="G178" s="131"/>
      <c r="H178" s="171">
        <v>388400</v>
      </c>
      <c r="I178" s="161">
        <v>365371.67</v>
      </c>
      <c r="J178" s="150"/>
    </row>
    <row r="179" spans="1:10" ht="18" customHeight="1" thickBot="1" thickTop="1">
      <c r="A179" s="252"/>
      <c r="B179" s="76" t="s">
        <v>130</v>
      </c>
      <c r="C179" s="49"/>
      <c r="D179" s="49"/>
      <c r="E179" s="49"/>
      <c r="F179" s="49"/>
      <c r="G179" s="143"/>
      <c r="H179" s="161">
        <v>35000</v>
      </c>
      <c r="I179" s="161">
        <v>19216</v>
      </c>
      <c r="J179" s="150"/>
    </row>
    <row r="180" spans="1:9" ht="18" customHeight="1" thickBot="1" thickTop="1">
      <c r="A180" s="253"/>
      <c r="B180" s="257" t="s">
        <v>236</v>
      </c>
      <c r="C180" s="258"/>
      <c r="D180" s="258"/>
      <c r="E180" s="259"/>
      <c r="F180" s="115"/>
      <c r="G180" s="148"/>
      <c r="H180" s="173">
        <f>SUM(H152:H179)</f>
        <v>10377314</v>
      </c>
      <c r="I180" s="173">
        <f>SUM(I152:I179)</f>
        <v>5097617.3</v>
      </c>
    </row>
    <row r="181" spans="1:10" ht="18" customHeight="1" thickBot="1" thickTop="1">
      <c r="A181" s="260" t="s">
        <v>237</v>
      </c>
      <c r="B181" s="74" t="s">
        <v>238</v>
      </c>
      <c r="C181" s="75"/>
      <c r="D181" s="75"/>
      <c r="E181" s="75"/>
      <c r="F181" s="75"/>
      <c r="G181" s="125"/>
      <c r="H181" s="171">
        <v>885100</v>
      </c>
      <c r="I181" s="171">
        <v>724831.59</v>
      </c>
      <c r="J181" s="150"/>
    </row>
    <row r="182" spans="1:10" ht="27" thickBot="1" thickTop="1">
      <c r="A182" s="261"/>
      <c r="B182" s="74" t="s">
        <v>239</v>
      </c>
      <c r="C182" s="75"/>
      <c r="D182" s="49"/>
      <c r="E182" s="49"/>
      <c r="F182" s="49"/>
      <c r="G182" s="126"/>
      <c r="H182" s="161">
        <v>5240000</v>
      </c>
      <c r="I182" s="161">
        <v>6036089.75</v>
      </c>
      <c r="J182" s="150"/>
    </row>
    <row r="183" spans="1:10" ht="14.25" thickBot="1" thickTop="1">
      <c r="A183" s="261"/>
      <c r="B183" s="74" t="s">
        <v>240</v>
      </c>
      <c r="C183" s="75"/>
      <c r="D183" s="75"/>
      <c r="E183" s="75"/>
      <c r="F183" s="75"/>
      <c r="G183" s="125"/>
      <c r="H183" s="171">
        <v>1462700</v>
      </c>
      <c r="I183" s="171">
        <v>1376577.91</v>
      </c>
      <c r="J183" s="150"/>
    </row>
    <row r="184" spans="1:10" ht="39.75" thickBot="1" thickTop="1">
      <c r="A184" s="261"/>
      <c r="B184" s="74" t="s">
        <v>241</v>
      </c>
      <c r="C184" s="75"/>
      <c r="D184" s="75"/>
      <c r="E184" s="75"/>
      <c r="F184" s="75"/>
      <c r="G184" s="125"/>
      <c r="H184" s="171">
        <v>1240800</v>
      </c>
      <c r="I184" s="171">
        <v>1203896.21</v>
      </c>
      <c r="J184" s="150"/>
    </row>
    <row r="185" spans="1:10" ht="27" thickBot="1" thickTop="1">
      <c r="A185" s="261"/>
      <c r="B185" s="74" t="s">
        <v>242</v>
      </c>
      <c r="C185" s="75"/>
      <c r="D185" s="75"/>
      <c r="E185" s="75"/>
      <c r="F185" s="75"/>
      <c r="G185" s="125"/>
      <c r="H185" s="171">
        <v>741000</v>
      </c>
      <c r="I185" s="171">
        <v>789793.77</v>
      </c>
      <c r="J185" s="150"/>
    </row>
    <row r="186" spans="1:10" ht="18" customHeight="1" thickBot="1" thickTop="1">
      <c r="A186" s="261"/>
      <c r="B186" s="74" t="s">
        <v>243</v>
      </c>
      <c r="C186" s="75"/>
      <c r="D186" s="75"/>
      <c r="E186" s="75"/>
      <c r="F186" s="75"/>
      <c r="G186" s="125"/>
      <c r="H186" s="171">
        <v>4314241</v>
      </c>
      <c r="I186" s="171">
        <v>4242905.11</v>
      </c>
      <c r="J186" s="150"/>
    </row>
    <row r="187" spans="1:10" ht="27" thickBot="1" thickTop="1">
      <c r="A187" s="261"/>
      <c r="B187" s="74" t="s">
        <v>244</v>
      </c>
      <c r="C187" s="75"/>
      <c r="D187" s="75"/>
      <c r="E187" s="75"/>
      <c r="F187" s="75"/>
      <c r="G187" s="125"/>
      <c r="H187" s="171">
        <v>2531550</v>
      </c>
      <c r="I187" s="171">
        <v>2399305.96</v>
      </c>
      <c r="J187" s="150"/>
    </row>
    <row r="188" spans="1:10" ht="18" customHeight="1" thickBot="1" thickTop="1">
      <c r="A188" s="261"/>
      <c r="B188" s="74" t="s">
        <v>245</v>
      </c>
      <c r="C188" s="75"/>
      <c r="D188" s="75"/>
      <c r="E188" s="75"/>
      <c r="F188" s="75"/>
      <c r="G188" s="125"/>
      <c r="H188" s="171">
        <v>1482200</v>
      </c>
      <c r="I188" s="171">
        <v>1392151.43</v>
      </c>
      <c r="J188" s="150"/>
    </row>
    <row r="189" spans="1:10" ht="27" thickBot="1" thickTop="1">
      <c r="A189" s="261"/>
      <c r="B189" s="74" t="s">
        <v>127</v>
      </c>
      <c r="C189" s="75"/>
      <c r="D189" s="75"/>
      <c r="E189" s="75"/>
      <c r="F189" s="75"/>
      <c r="G189" s="125"/>
      <c r="H189" s="171">
        <v>1684000</v>
      </c>
      <c r="I189" s="171">
        <v>1674918.24</v>
      </c>
      <c r="J189" s="150"/>
    </row>
    <row r="190" spans="1:10" ht="27" thickBot="1" thickTop="1">
      <c r="A190" s="261"/>
      <c r="B190" s="74" t="s">
        <v>246</v>
      </c>
      <c r="C190" s="75"/>
      <c r="D190" s="75"/>
      <c r="E190" s="75"/>
      <c r="F190" s="75"/>
      <c r="G190" s="125"/>
      <c r="H190" s="171">
        <v>1745000</v>
      </c>
      <c r="I190" s="171">
        <v>1744825.2</v>
      </c>
      <c r="J190" s="150"/>
    </row>
    <row r="191" spans="1:9" ht="27" thickBot="1" thickTop="1">
      <c r="A191" s="261"/>
      <c r="B191" s="116" t="s">
        <v>128</v>
      </c>
      <c r="C191" s="75"/>
      <c r="D191" s="75"/>
      <c r="E191" s="75"/>
      <c r="F191" s="75"/>
      <c r="G191" s="125"/>
      <c r="H191" s="174">
        <v>762775</v>
      </c>
      <c r="I191" s="171">
        <v>0</v>
      </c>
    </row>
    <row r="192" spans="1:10" ht="27" thickBot="1" thickTop="1">
      <c r="A192" s="261"/>
      <c r="B192" s="116" t="s">
        <v>129</v>
      </c>
      <c r="C192" s="75"/>
      <c r="D192" s="75"/>
      <c r="E192" s="75"/>
      <c r="F192" s="75"/>
      <c r="G192" s="125"/>
      <c r="H192" s="174">
        <v>2320545</v>
      </c>
      <c r="I192" s="174">
        <v>2317029.45</v>
      </c>
      <c r="J192" s="150"/>
    </row>
    <row r="193" spans="1:10" ht="18" customHeight="1" thickBot="1" thickTop="1">
      <c r="A193" s="261"/>
      <c r="B193" s="116" t="s">
        <v>247</v>
      </c>
      <c r="C193" s="75"/>
      <c r="D193" s="75"/>
      <c r="E193" s="75"/>
      <c r="F193" s="75"/>
      <c r="G193" s="125"/>
      <c r="H193" s="174">
        <v>2872735</v>
      </c>
      <c r="I193" s="174">
        <v>2987496.18</v>
      </c>
      <c r="J193" s="150"/>
    </row>
    <row r="194" spans="1:10" ht="18" customHeight="1" thickBot="1" thickTop="1">
      <c r="A194" s="261"/>
      <c r="B194" s="116" t="s">
        <v>130</v>
      </c>
      <c r="C194" s="75"/>
      <c r="D194" s="75"/>
      <c r="E194" s="75"/>
      <c r="F194" s="75"/>
      <c r="G194" s="125"/>
      <c r="H194" s="174">
        <v>214500</v>
      </c>
      <c r="I194" s="174">
        <v>209523.35</v>
      </c>
      <c r="J194" s="150"/>
    </row>
    <row r="195" spans="1:10" ht="40.5" customHeight="1" thickBot="1" thickTop="1">
      <c r="A195" s="261"/>
      <c r="B195" s="116" t="s">
        <v>248</v>
      </c>
      <c r="C195" s="75"/>
      <c r="D195" s="75"/>
      <c r="E195" s="75"/>
      <c r="F195" s="75"/>
      <c r="G195" s="125"/>
      <c r="H195" s="174">
        <v>51089200</v>
      </c>
      <c r="I195" s="174">
        <v>13307852.71</v>
      </c>
      <c r="J195" s="150"/>
    </row>
    <row r="196" spans="1:9" ht="18" customHeight="1" thickTop="1">
      <c r="A196" s="261"/>
      <c r="B196" s="262" t="s">
        <v>249</v>
      </c>
      <c r="C196" s="263"/>
      <c r="D196" s="263"/>
      <c r="E196" s="263"/>
      <c r="F196" s="263"/>
      <c r="G196" s="264"/>
      <c r="H196" s="175">
        <f>SUM(H181:H195)</f>
        <v>78586346</v>
      </c>
      <c r="I196" s="175">
        <f>SUM(I181:I195)</f>
        <v>40407196.86</v>
      </c>
    </row>
    <row r="197" spans="1:9" ht="18" customHeight="1">
      <c r="A197" s="184" t="s">
        <v>3</v>
      </c>
      <c r="B197" s="185"/>
      <c r="C197" s="185"/>
      <c r="D197" s="185"/>
      <c r="E197" s="185"/>
      <c r="F197" s="185"/>
      <c r="G197" s="186"/>
      <c r="H197" s="176">
        <f>H43+H71+H122+H151+H180+H196</f>
        <v>193594033</v>
      </c>
      <c r="I197" s="176">
        <f>I43+I71+I122+I151+I180+I196</f>
        <v>128897352.69</v>
      </c>
    </row>
  </sheetData>
  <sheetProtection/>
  <mergeCells count="109">
    <mergeCell ref="A1:I1"/>
    <mergeCell ref="A2:I2"/>
    <mergeCell ref="A4:I4"/>
    <mergeCell ref="A5:I5"/>
    <mergeCell ref="B174:B175"/>
    <mergeCell ref="C174:C175"/>
    <mergeCell ref="H174:H175"/>
    <mergeCell ref="I174:I175"/>
    <mergeCell ref="I159:I165"/>
    <mergeCell ref="I166:I173"/>
    <mergeCell ref="B180:E180"/>
    <mergeCell ref="A181:A196"/>
    <mergeCell ref="B196:G196"/>
    <mergeCell ref="B159:B165"/>
    <mergeCell ref="C159:C163"/>
    <mergeCell ref="H159:H165"/>
    <mergeCell ref="H166:H173"/>
    <mergeCell ref="C164:C165"/>
    <mergeCell ref="B166:B173"/>
    <mergeCell ref="C166:C173"/>
    <mergeCell ref="I135:I142"/>
    <mergeCell ref="B143:B146"/>
    <mergeCell ref="H143:H146"/>
    <mergeCell ref="I143:I146"/>
    <mergeCell ref="B151:E151"/>
    <mergeCell ref="A152:A180"/>
    <mergeCell ref="B152:B158"/>
    <mergeCell ref="C152:C158"/>
    <mergeCell ref="H152:H158"/>
    <mergeCell ref="I152:I158"/>
    <mergeCell ref="B122:E122"/>
    <mergeCell ref="A123:A151"/>
    <mergeCell ref="B123:B134"/>
    <mergeCell ref="H123:H134"/>
    <mergeCell ref="I123:I134"/>
    <mergeCell ref="C124:C128"/>
    <mergeCell ref="C129:C130"/>
    <mergeCell ref="C131:C134"/>
    <mergeCell ref="B135:B142"/>
    <mergeCell ref="H135:H142"/>
    <mergeCell ref="B107:B112"/>
    <mergeCell ref="C107:C112"/>
    <mergeCell ref="H107:H112"/>
    <mergeCell ref="I107:I112"/>
    <mergeCell ref="B113:B117"/>
    <mergeCell ref="C113:C117"/>
    <mergeCell ref="H113:H117"/>
    <mergeCell ref="I113:I117"/>
    <mergeCell ref="I83:I90"/>
    <mergeCell ref="B91:B96"/>
    <mergeCell ref="C91:C96"/>
    <mergeCell ref="H91:H96"/>
    <mergeCell ref="I91:I96"/>
    <mergeCell ref="B97:B106"/>
    <mergeCell ref="C97:C106"/>
    <mergeCell ref="H97:H106"/>
    <mergeCell ref="I97:I106"/>
    <mergeCell ref="A72:A122"/>
    <mergeCell ref="B72:B82"/>
    <mergeCell ref="C72:C76"/>
    <mergeCell ref="H72:H82"/>
    <mergeCell ref="I72:I82"/>
    <mergeCell ref="C77:C80"/>
    <mergeCell ref="C81:C82"/>
    <mergeCell ref="B83:B90"/>
    <mergeCell ref="C83:C90"/>
    <mergeCell ref="H83:H90"/>
    <mergeCell ref="B61:B66"/>
    <mergeCell ref="C61:C62"/>
    <mergeCell ref="H61:H66"/>
    <mergeCell ref="I61:I66"/>
    <mergeCell ref="C63:C64"/>
    <mergeCell ref="B71:E71"/>
    <mergeCell ref="I44:I47"/>
    <mergeCell ref="B48:B49"/>
    <mergeCell ref="H48:H49"/>
    <mergeCell ref="I48:I49"/>
    <mergeCell ref="B50:B60"/>
    <mergeCell ref="H50:H60"/>
    <mergeCell ref="I50:I60"/>
    <mergeCell ref="I15:I20"/>
    <mergeCell ref="C16:C17"/>
    <mergeCell ref="C18:C20"/>
    <mergeCell ref="B21:B37"/>
    <mergeCell ref="C21:C26"/>
    <mergeCell ref="H21:H37"/>
    <mergeCell ref="I21:I37"/>
    <mergeCell ref="C27:C30"/>
    <mergeCell ref="C31:C37"/>
    <mergeCell ref="I6:I7"/>
    <mergeCell ref="A8:A43"/>
    <mergeCell ref="B9:B10"/>
    <mergeCell ref="H9:H10"/>
    <mergeCell ref="I9:I10"/>
    <mergeCell ref="B11:B14"/>
    <mergeCell ref="H11:H14"/>
    <mergeCell ref="I11:I14"/>
    <mergeCell ref="B15:B20"/>
    <mergeCell ref="H15:H20"/>
    <mergeCell ref="A197:G197"/>
    <mergeCell ref="A6:B7"/>
    <mergeCell ref="C6:C7"/>
    <mergeCell ref="D6:D7"/>
    <mergeCell ref="E6:G6"/>
    <mergeCell ref="H6:H7"/>
    <mergeCell ref="B43:E43"/>
    <mergeCell ref="A44:A71"/>
    <mergeCell ref="B44:B47"/>
    <mergeCell ref="H44:H4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2">
      <selection activeCell="L23" sqref="L23"/>
    </sheetView>
  </sheetViews>
  <sheetFormatPr defaultColWidth="9.140625" defaultRowHeight="15"/>
  <cols>
    <col min="1" max="1" width="9.00390625" style="1" bestFit="1" customWidth="1"/>
    <col min="2" max="2" width="44.57421875" style="1" bestFit="1" customWidth="1"/>
    <col min="3" max="3" width="13.28125" style="1" customWidth="1"/>
    <col min="4" max="4" width="14.57421875" style="1" customWidth="1"/>
    <col min="5" max="16384" width="9.140625" style="1" customWidth="1"/>
  </cols>
  <sheetData>
    <row r="2" spans="1:4" ht="15">
      <c r="A2" s="271" t="s">
        <v>82</v>
      </c>
      <c r="B2" s="271"/>
      <c r="C2" s="271"/>
      <c r="D2" s="271"/>
    </row>
    <row r="3" spans="1:9" ht="15">
      <c r="A3" s="271" t="s">
        <v>582</v>
      </c>
      <c r="B3" s="271"/>
      <c r="C3" s="271"/>
      <c r="D3" s="271"/>
      <c r="E3" s="182"/>
      <c r="F3" s="182"/>
      <c r="G3" s="182"/>
      <c r="H3" s="182"/>
      <c r="I3" s="182"/>
    </row>
    <row r="4" ht="15.75" thickBot="1"/>
    <row r="5" spans="1:4" ht="15.75" customHeight="1" thickBot="1">
      <c r="A5" s="279" t="s">
        <v>2</v>
      </c>
      <c r="B5" s="280"/>
      <c r="C5" s="280"/>
      <c r="D5" s="281"/>
    </row>
    <row r="6" spans="1:4" ht="15" customHeight="1" thickBot="1">
      <c r="A6" s="282" t="s">
        <v>81</v>
      </c>
      <c r="B6" s="283"/>
      <c r="C6" s="283"/>
      <c r="D6" s="284"/>
    </row>
    <row r="7" spans="1:4" ht="15.75" thickBot="1">
      <c r="A7" s="34" t="s">
        <v>28</v>
      </c>
      <c r="B7" s="34" t="s">
        <v>6</v>
      </c>
      <c r="C7" s="46" t="s">
        <v>0</v>
      </c>
      <c r="D7" s="39" t="s">
        <v>1</v>
      </c>
    </row>
    <row r="8" spans="1:4" ht="15">
      <c r="A8" s="37">
        <v>1</v>
      </c>
      <c r="B8" s="37" t="s">
        <v>9</v>
      </c>
      <c r="C8" s="40">
        <f>+C9+C13+C20+C29+C26+C17</f>
        <v>141877033</v>
      </c>
      <c r="D8" s="40">
        <f>+D9+D13+D20+D29+D26+D17</f>
        <v>142831012.2</v>
      </c>
    </row>
    <row r="9" spans="1:4" ht="15">
      <c r="A9" s="37" t="s">
        <v>46</v>
      </c>
      <c r="B9" s="37" t="s">
        <v>29</v>
      </c>
      <c r="C9" s="40">
        <f>C10</f>
        <v>97712061</v>
      </c>
      <c r="D9" s="40">
        <f>D10</f>
        <v>101615515.8</v>
      </c>
    </row>
    <row r="10" spans="1:4" ht="15">
      <c r="A10" s="37" t="s">
        <v>47</v>
      </c>
      <c r="B10" s="37" t="s">
        <v>30</v>
      </c>
      <c r="C10" s="40">
        <f>C11</f>
        <v>97712061</v>
      </c>
      <c r="D10" s="40">
        <f>D11</f>
        <v>101615515.8</v>
      </c>
    </row>
    <row r="11" spans="1:5" ht="15">
      <c r="A11" s="37" t="s">
        <v>48</v>
      </c>
      <c r="B11" s="37" t="s">
        <v>49</v>
      </c>
      <c r="C11" s="40">
        <v>97712061</v>
      </c>
      <c r="D11" s="40">
        <v>101615515.8</v>
      </c>
      <c r="E11" s="183"/>
    </row>
    <row r="12" spans="1:4" ht="15">
      <c r="A12" s="37" t="s">
        <v>50</v>
      </c>
      <c r="B12" s="37" t="s">
        <v>13</v>
      </c>
      <c r="C12" s="40">
        <f>+C13+C14+C15+C16+C17</f>
        <v>5942000</v>
      </c>
      <c r="D12" s="40">
        <f>+D13+D17</f>
        <v>6412632.34</v>
      </c>
    </row>
    <row r="13" spans="1:4" ht="15">
      <c r="A13" s="37" t="s">
        <v>51</v>
      </c>
      <c r="B13" s="37" t="s">
        <v>31</v>
      </c>
      <c r="C13" s="40">
        <f>SUM(C14:C16)</f>
        <v>71000</v>
      </c>
      <c r="D13" s="40">
        <f>SUM(D14:D16)</f>
        <v>92734.75</v>
      </c>
    </row>
    <row r="14" spans="1:4" ht="15">
      <c r="A14" s="37" t="s">
        <v>52</v>
      </c>
      <c r="B14" s="37" t="s">
        <v>32</v>
      </c>
      <c r="C14" s="40">
        <v>6000</v>
      </c>
      <c r="D14" s="40">
        <v>0</v>
      </c>
    </row>
    <row r="15" spans="1:5" ht="15">
      <c r="A15" s="37" t="s">
        <v>53</v>
      </c>
      <c r="B15" s="37" t="s">
        <v>33</v>
      </c>
      <c r="C15" s="40">
        <v>52000</v>
      </c>
      <c r="D15" s="40">
        <v>61794.06</v>
      </c>
      <c r="E15" s="183"/>
    </row>
    <row r="16" spans="1:5" ht="15">
      <c r="A16" s="37" t="s">
        <v>54</v>
      </c>
      <c r="B16" s="37" t="s">
        <v>34</v>
      </c>
      <c r="C16" s="40">
        <v>13000</v>
      </c>
      <c r="D16" s="40">
        <v>30940.69</v>
      </c>
      <c r="E16" s="183"/>
    </row>
    <row r="17" spans="1:4" ht="15">
      <c r="A17" s="37" t="s">
        <v>86</v>
      </c>
      <c r="B17" s="37" t="s">
        <v>55</v>
      </c>
      <c r="C17" s="40">
        <f>C18</f>
        <v>5800000</v>
      </c>
      <c r="D17" s="40">
        <f>D18</f>
        <v>6319897.59</v>
      </c>
    </row>
    <row r="18" spans="1:5" ht="15">
      <c r="A18" s="37" t="s">
        <v>56</v>
      </c>
      <c r="B18" s="37" t="s">
        <v>57</v>
      </c>
      <c r="C18" s="40">
        <v>5800000</v>
      </c>
      <c r="D18" s="40">
        <v>6319897.59</v>
      </c>
      <c r="E18" s="183"/>
    </row>
    <row r="19" spans="1:4" ht="15">
      <c r="A19" s="37" t="s">
        <v>58</v>
      </c>
      <c r="B19" s="37" t="s">
        <v>35</v>
      </c>
      <c r="C19" s="41">
        <v>0</v>
      </c>
      <c r="D19" s="41">
        <v>0</v>
      </c>
    </row>
    <row r="20" spans="1:4" ht="15">
      <c r="A20" s="37" t="s">
        <v>59</v>
      </c>
      <c r="B20" s="37" t="s">
        <v>60</v>
      </c>
      <c r="C20" s="40">
        <f>+C21</f>
        <v>36722780</v>
      </c>
      <c r="D20" s="40">
        <f>+D21</f>
        <v>30679133.779999997</v>
      </c>
    </row>
    <row r="21" spans="1:4" ht="15">
      <c r="A21" s="37" t="s">
        <v>61</v>
      </c>
      <c r="B21" s="37" t="s">
        <v>62</v>
      </c>
      <c r="C21" s="40">
        <f>+C22+C23+C24+C25</f>
        <v>36722780</v>
      </c>
      <c r="D21" s="40">
        <f>+D22+D23+D24+D25</f>
        <v>30679133.779999997</v>
      </c>
    </row>
    <row r="22" spans="1:5" ht="15">
      <c r="A22" s="37" t="s">
        <v>63</v>
      </c>
      <c r="B22" s="37" t="s">
        <v>36</v>
      </c>
      <c r="C22" s="40">
        <v>16341606</v>
      </c>
      <c r="D22" s="40">
        <v>12883755.09</v>
      </c>
      <c r="E22" s="183"/>
    </row>
    <row r="23" spans="1:5" ht="15">
      <c r="A23" s="37" t="s">
        <v>64</v>
      </c>
      <c r="B23" s="37" t="s">
        <v>37</v>
      </c>
      <c r="C23" s="40">
        <v>7045243</v>
      </c>
      <c r="D23" s="40">
        <v>6094293.25</v>
      </c>
      <c r="E23" s="183"/>
    </row>
    <row r="24" spans="1:5" ht="15">
      <c r="A24" s="37" t="s">
        <v>65</v>
      </c>
      <c r="B24" s="37" t="s">
        <v>38</v>
      </c>
      <c r="C24" s="40">
        <v>12615731</v>
      </c>
      <c r="D24" s="40">
        <v>11020898.36</v>
      </c>
      <c r="E24" s="183"/>
    </row>
    <row r="25" spans="1:5" ht="15">
      <c r="A25" s="37" t="s">
        <v>66</v>
      </c>
      <c r="B25" s="37" t="s">
        <v>87</v>
      </c>
      <c r="C25" s="40">
        <v>720200</v>
      </c>
      <c r="D25" s="40">
        <v>680187.08</v>
      </c>
      <c r="E25" s="183"/>
    </row>
    <row r="26" spans="1:4" ht="15">
      <c r="A26" s="37" t="s">
        <v>67</v>
      </c>
      <c r="B26" s="37" t="s">
        <v>68</v>
      </c>
      <c r="C26" s="40">
        <f>C27</f>
        <v>1506192</v>
      </c>
      <c r="D26" s="40">
        <f>D27</f>
        <v>1513074.85</v>
      </c>
    </row>
    <row r="27" spans="1:4" ht="15">
      <c r="A27" s="37" t="s">
        <v>69</v>
      </c>
      <c r="B27" s="37" t="s">
        <v>70</v>
      </c>
      <c r="C27" s="40">
        <f>C28</f>
        <v>1506192</v>
      </c>
      <c r="D27" s="40">
        <f>D28</f>
        <v>1513074.85</v>
      </c>
    </row>
    <row r="28" spans="1:5" ht="15">
      <c r="A28" s="37" t="s">
        <v>71</v>
      </c>
      <c r="B28" s="37" t="s">
        <v>72</v>
      </c>
      <c r="C28" s="40">
        <v>1506192</v>
      </c>
      <c r="D28" s="40">
        <v>1513074.85</v>
      </c>
      <c r="E28" s="183"/>
    </row>
    <row r="29" spans="1:4" ht="15">
      <c r="A29" s="37" t="s">
        <v>73</v>
      </c>
      <c r="B29" s="37" t="s">
        <v>18</v>
      </c>
      <c r="C29" s="40">
        <f>C30</f>
        <v>65000</v>
      </c>
      <c r="D29" s="40">
        <f>D30</f>
        <v>2610655.4299999997</v>
      </c>
    </row>
    <row r="30" spans="1:4" ht="15">
      <c r="A30" s="37" t="s">
        <v>74</v>
      </c>
      <c r="B30" s="37" t="s">
        <v>39</v>
      </c>
      <c r="C30" s="40">
        <f>+C31+C32</f>
        <v>65000</v>
      </c>
      <c r="D30" s="40">
        <f>+D31+D32</f>
        <v>2610655.4299999997</v>
      </c>
    </row>
    <row r="31" spans="1:5" ht="15">
      <c r="A31" s="37" t="s">
        <v>75</v>
      </c>
      <c r="B31" s="37" t="s">
        <v>40</v>
      </c>
      <c r="C31" s="40">
        <v>0</v>
      </c>
      <c r="D31" s="40">
        <v>2470671.8</v>
      </c>
      <c r="E31" s="183"/>
    </row>
    <row r="32" spans="1:5" ht="15">
      <c r="A32" s="37" t="s">
        <v>76</v>
      </c>
      <c r="B32" s="37" t="s">
        <v>41</v>
      </c>
      <c r="C32" s="40">
        <v>65000</v>
      </c>
      <c r="D32" s="40">
        <v>139983.63</v>
      </c>
      <c r="E32" s="183"/>
    </row>
    <row r="33" spans="1:4" ht="15">
      <c r="A33" s="37">
        <v>2</v>
      </c>
      <c r="B33" s="37" t="s">
        <v>19</v>
      </c>
      <c r="C33" s="40">
        <f>C34+C37</f>
        <v>1717000</v>
      </c>
      <c r="D33" s="40">
        <f>D34</f>
        <v>1564465</v>
      </c>
    </row>
    <row r="34" spans="1:4" ht="15">
      <c r="A34" s="37" t="s">
        <v>77</v>
      </c>
      <c r="B34" s="37" t="s">
        <v>21</v>
      </c>
      <c r="C34" s="40">
        <f>C35</f>
        <v>405000</v>
      </c>
      <c r="D34" s="40">
        <f>D35+D37</f>
        <v>1564465</v>
      </c>
    </row>
    <row r="35" spans="1:4" ht="15">
      <c r="A35" s="37" t="s">
        <v>78</v>
      </c>
      <c r="B35" s="37" t="s">
        <v>42</v>
      </c>
      <c r="C35" s="40">
        <f>C36</f>
        <v>405000</v>
      </c>
      <c r="D35" s="40">
        <f>D36</f>
        <v>252465</v>
      </c>
    </row>
    <row r="36" spans="1:5" ht="15">
      <c r="A36" s="37" t="s">
        <v>79</v>
      </c>
      <c r="B36" s="37" t="s">
        <v>43</v>
      </c>
      <c r="C36" s="40">
        <v>405000</v>
      </c>
      <c r="D36" s="40">
        <v>252465</v>
      </c>
      <c r="E36" s="183"/>
    </row>
    <row r="37" spans="1:4" ht="15">
      <c r="A37" s="37" t="s">
        <v>84</v>
      </c>
      <c r="B37" s="37" t="s">
        <v>42</v>
      </c>
      <c r="C37" s="44">
        <f>C38</f>
        <v>1312000</v>
      </c>
      <c r="D37" s="44">
        <f>D38</f>
        <v>1312000</v>
      </c>
    </row>
    <row r="38" spans="1:5" ht="15">
      <c r="A38" s="37" t="s">
        <v>85</v>
      </c>
      <c r="B38" s="37" t="s">
        <v>43</v>
      </c>
      <c r="C38" s="44">
        <v>1312000</v>
      </c>
      <c r="D38" s="44">
        <v>1312000</v>
      </c>
      <c r="E38" s="183"/>
    </row>
    <row r="39" spans="1:4" ht="15.75" thickBot="1">
      <c r="A39" s="37"/>
      <c r="B39" s="37" t="s">
        <v>44</v>
      </c>
      <c r="C39" s="44">
        <v>50000000</v>
      </c>
      <c r="D39" s="44"/>
    </row>
    <row r="40" spans="1:4" ht="15.75" thickBot="1">
      <c r="A40" s="42" t="s">
        <v>45</v>
      </c>
      <c r="B40" s="43"/>
      <c r="C40" s="45">
        <f>C33+C8+C39</f>
        <v>193594033</v>
      </c>
      <c r="D40" s="45">
        <f>D33+D8+D39</f>
        <v>144395477.2</v>
      </c>
    </row>
    <row r="42" ht="15">
      <c r="D42" s="38"/>
    </row>
  </sheetData>
  <sheetProtection/>
  <mergeCells count="4">
    <mergeCell ref="A2:D2"/>
    <mergeCell ref="A3:D3"/>
    <mergeCell ref="A5:D5"/>
    <mergeCell ref="A6:D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9.140625" style="4" customWidth="1"/>
    <col min="2" max="2" width="22.57421875" style="4" customWidth="1"/>
    <col min="3" max="3" width="11.57421875" style="4" customWidth="1"/>
    <col min="4" max="4" width="11.7109375" style="4" bestFit="1" customWidth="1"/>
    <col min="5" max="5" width="22.7109375" style="4" bestFit="1" customWidth="1"/>
    <col min="6" max="6" width="12.421875" style="26" customWidth="1"/>
    <col min="7" max="7" width="12.421875" style="4" customWidth="1"/>
    <col min="8" max="8" width="9.7109375" style="4" bestFit="1" customWidth="1"/>
    <col min="9" max="16384" width="9.140625" style="4" customWidth="1"/>
  </cols>
  <sheetData>
    <row r="1" ht="15">
      <c r="D1" s="151" t="s">
        <v>83</v>
      </c>
    </row>
    <row r="2" spans="2:5" ht="15.75" thickBot="1">
      <c r="B2" s="271" t="s">
        <v>582</v>
      </c>
      <c r="C2" s="271"/>
      <c r="D2" s="271"/>
      <c r="E2" s="271"/>
    </row>
    <row r="3" spans="2:3" ht="15.75" customHeight="1" thickBot="1">
      <c r="B3" s="288" t="s">
        <v>2</v>
      </c>
      <c r="C3" s="289"/>
    </row>
    <row r="4" spans="2:3" ht="15.75" thickBot="1">
      <c r="B4" s="288" t="s">
        <v>81</v>
      </c>
      <c r="C4" s="289"/>
    </row>
    <row r="5" spans="4:7" ht="15.75" thickBot="1">
      <c r="D5" s="4" t="s">
        <v>80</v>
      </c>
      <c r="G5" s="4" t="s">
        <v>585</v>
      </c>
    </row>
    <row r="6" spans="2:7" ht="15.75" thickBot="1">
      <c r="B6" s="285" t="s">
        <v>4</v>
      </c>
      <c r="C6" s="286"/>
      <c r="D6" s="287"/>
      <c r="E6" s="285" t="s">
        <v>5</v>
      </c>
      <c r="F6" s="286"/>
      <c r="G6" s="287"/>
    </row>
    <row r="7" spans="2:7" ht="15.75" thickBot="1">
      <c r="B7" s="2" t="s">
        <v>6</v>
      </c>
      <c r="C7" s="3" t="s">
        <v>7</v>
      </c>
      <c r="D7" s="3" t="s">
        <v>8</v>
      </c>
      <c r="E7" s="3" t="s">
        <v>6</v>
      </c>
      <c r="F7" s="27" t="s">
        <v>7</v>
      </c>
      <c r="G7" s="3" t="s">
        <v>8</v>
      </c>
    </row>
    <row r="8" spans="2:7" ht="15">
      <c r="B8" s="5"/>
      <c r="C8" s="6"/>
      <c r="D8" s="20"/>
      <c r="E8" s="7"/>
      <c r="F8" s="30"/>
      <c r="G8" s="8"/>
    </row>
    <row r="9" spans="2:7" ht="15">
      <c r="B9" s="5" t="s">
        <v>9</v>
      </c>
      <c r="C9" s="8"/>
      <c r="D9" s="21">
        <f>SUM(C11:C15)</f>
        <v>142831012.2</v>
      </c>
      <c r="E9" s="9" t="s">
        <v>10</v>
      </c>
      <c r="F9" s="31"/>
      <c r="G9" s="21">
        <f>SUM(G11:G12)</f>
        <v>116644999.42000002</v>
      </c>
    </row>
    <row r="10" spans="2:7" ht="15">
      <c r="B10" s="10"/>
      <c r="C10" s="6"/>
      <c r="D10" s="20"/>
      <c r="E10" s="11"/>
      <c r="F10" s="31"/>
      <c r="G10" s="20"/>
    </row>
    <row r="11" spans="2:7" ht="15">
      <c r="B11" s="10" t="s">
        <v>11</v>
      </c>
      <c r="C11" s="20">
        <f>'9.1.1. RECEITA'!D9</f>
        <v>101615515.8</v>
      </c>
      <c r="D11" s="20"/>
      <c r="E11" s="11" t="s">
        <v>12</v>
      </c>
      <c r="F11" s="31"/>
      <c r="G11" s="20">
        <v>38242110.63</v>
      </c>
    </row>
    <row r="12" spans="2:7" ht="21" customHeight="1">
      <c r="B12" s="10" t="s">
        <v>13</v>
      </c>
      <c r="C12" s="20">
        <f>'9.1.1. RECEITA'!D12</f>
        <v>6412632.34</v>
      </c>
      <c r="D12" s="20"/>
      <c r="E12" s="11" t="s">
        <v>14</v>
      </c>
      <c r="F12" s="31"/>
      <c r="G12" s="20">
        <v>78402888.79</v>
      </c>
    </row>
    <row r="13" spans="2:7" ht="15">
      <c r="B13" s="10" t="s">
        <v>15</v>
      </c>
      <c r="C13" s="20">
        <f>'9.1.1. RECEITA'!D20</f>
        <v>30679133.779999997</v>
      </c>
      <c r="D13" s="20"/>
      <c r="E13" s="11"/>
      <c r="F13" s="31"/>
      <c r="G13" s="20"/>
    </row>
    <row r="14" spans="2:7" ht="15">
      <c r="B14" s="10" t="s">
        <v>16</v>
      </c>
      <c r="C14" s="20">
        <f>'9.1.1. RECEITA'!D26</f>
        <v>1513074.85</v>
      </c>
      <c r="D14" s="20"/>
      <c r="E14" s="11" t="s">
        <v>17</v>
      </c>
      <c r="F14" s="31"/>
      <c r="G14" s="20"/>
    </row>
    <row r="15" spans="2:7" ht="15">
      <c r="B15" s="10" t="s">
        <v>18</v>
      </c>
      <c r="C15" s="20">
        <f>'9.1.1. RECEITA'!D29</f>
        <v>2610655.4299999997</v>
      </c>
      <c r="D15" s="20"/>
      <c r="E15" s="6"/>
      <c r="F15" s="31"/>
      <c r="G15" s="20"/>
    </row>
    <row r="16" spans="2:7" ht="15">
      <c r="B16" s="10"/>
      <c r="C16" s="6"/>
      <c r="D16" s="20"/>
      <c r="E16" s="11"/>
      <c r="F16" s="31"/>
      <c r="G16" s="20"/>
    </row>
    <row r="17" spans="2:7" ht="15">
      <c r="B17" s="10"/>
      <c r="C17" s="6"/>
      <c r="D17" s="20"/>
      <c r="E17" s="11"/>
      <c r="F17" s="31"/>
      <c r="G17" s="20"/>
    </row>
    <row r="18" spans="2:7" ht="15">
      <c r="B18" s="5" t="s">
        <v>19</v>
      </c>
      <c r="C18" s="8"/>
      <c r="D18" s="21">
        <f>'9.1.1. RECEITA'!D33</f>
        <v>1564465</v>
      </c>
      <c r="E18" s="9" t="s">
        <v>20</v>
      </c>
      <c r="F18" s="31"/>
      <c r="G18" s="21">
        <f>SUM(G20:G21)</f>
        <v>12252353.27</v>
      </c>
    </row>
    <row r="19" spans="2:7" ht="15.75" customHeight="1">
      <c r="B19" s="10"/>
      <c r="C19" s="6"/>
      <c r="D19" s="20"/>
      <c r="E19" s="11"/>
      <c r="F19" s="31"/>
      <c r="G19" s="20"/>
    </row>
    <row r="20" spans="2:7" ht="15">
      <c r="B20" s="12" t="s">
        <v>21</v>
      </c>
      <c r="C20" s="20">
        <f>'9.1.1. RECEITA'!D34</f>
        <v>1564465</v>
      </c>
      <c r="D20" s="20"/>
      <c r="E20" s="11" t="s">
        <v>22</v>
      </c>
      <c r="F20" s="31"/>
      <c r="G20" s="20">
        <v>8302353.27</v>
      </c>
    </row>
    <row r="21" spans="2:7" ht="15">
      <c r="B21" s="10"/>
      <c r="C21" s="22"/>
      <c r="D21" s="22"/>
      <c r="E21" s="12" t="s">
        <v>23</v>
      </c>
      <c r="F21" s="31"/>
      <c r="G21" s="20">
        <v>3950000</v>
      </c>
    </row>
    <row r="22" spans="2:7" ht="15">
      <c r="B22" s="10"/>
      <c r="C22" s="13"/>
      <c r="D22" s="22"/>
      <c r="E22" s="12"/>
      <c r="F22" s="31"/>
      <c r="G22" s="20"/>
    </row>
    <row r="23" spans="2:7" ht="15">
      <c r="B23" s="10"/>
      <c r="C23" s="13"/>
      <c r="D23" s="22"/>
      <c r="E23" s="12"/>
      <c r="F23" s="31"/>
      <c r="G23" s="20"/>
    </row>
    <row r="24" spans="2:7" ht="15">
      <c r="B24" s="5"/>
      <c r="C24" s="14"/>
      <c r="D24" s="23"/>
      <c r="E24" s="15" t="s">
        <v>8</v>
      </c>
      <c r="F24" s="31"/>
      <c r="G24" s="21">
        <f>G18+G9</f>
        <v>128897352.69000001</v>
      </c>
    </row>
    <row r="25" spans="2:7" ht="15">
      <c r="B25" s="5" t="s">
        <v>8</v>
      </c>
      <c r="C25" s="14"/>
      <c r="D25" s="23">
        <f>D18+D9</f>
        <v>144395477.2</v>
      </c>
      <c r="E25" s="15"/>
      <c r="F25" s="31"/>
      <c r="G25" s="21"/>
    </row>
    <row r="26" spans="2:7" ht="15">
      <c r="B26" s="10"/>
      <c r="C26" s="6"/>
      <c r="D26" s="22"/>
      <c r="E26" s="11"/>
      <c r="F26" s="31"/>
      <c r="G26" s="20"/>
    </row>
    <row r="27" spans="2:7" ht="26.25" thickBot="1">
      <c r="B27" s="16" t="s">
        <v>24</v>
      </c>
      <c r="C27" s="36"/>
      <c r="D27" s="24"/>
      <c r="E27" s="17" t="s">
        <v>25</v>
      </c>
      <c r="F27" s="32"/>
      <c r="G27" s="29">
        <f>D28-G24</f>
        <v>15498124.509999976</v>
      </c>
    </row>
    <row r="28" spans="2:7" ht="15.75" thickBot="1">
      <c r="B28" s="18" t="s">
        <v>26</v>
      </c>
      <c r="C28" s="19"/>
      <c r="D28" s="25">
        <f>D25+D27</f>
        <v>144395477.2</v>
      </c>
      <c r="E28" s="18" t="s">
        <v>27</v>
      </c>
      <c r="F28" s="28"/>
      <c r="G28" s="33">
        <f>SUM(G9+G18+G27)</f>
        <v>144395477.2</v>
      </c>
    </row>
    <row r="29" spans="4:7" ht="15">
      <c r="D29" s="35"/>
      <c r="G29" s="35"/>
    </row>
    <row r="30" ht="15">
      <c r="G30" s="35"/>
    </row>
  </sheetData>
  <sheetProtection/>
  <mergeCells count="5">
    <mergeCell ref="B6:D6"/>
    <mergeCell ref="E6:G6"/>
    <mergeCell ref="B3:C3"/>
    <mergeCell ref="B4:C4"/>
    <mergeCell ref="B2:E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1">
      <selection activeCell="O18" sqref="O18"/>
    </sheetView>
  </sheetViews>
  <sheetFormatPr defaultColWidth="8.00390625" defaultRowHeight="15"/>
  <cols>
    <col min="1" max="1" width="5.8515625" style="119" customWidth="1"/>
    <col min="2" max="2" width="6.8515625" style="119" customWidth="1"/>
    <col min="3" max="3" width="5.8515625" style="119" customWidth="1"/>
    <col min="4" max="4" width="6.8515625" style="119" customWidth="1"/>
    <col min="5" max="5" width="5.8515625" style="119" customWidth="1"/>
    <col min="6" max="6" width="6.8515625" style="119" customWidth="1"/>
    <col min="7" max="7" width="5.8515625" style="119" customWidth="1"/>
    <col min="8" max="8" width="6.8515625" style="119" customWidth="1"/>
    <col min="9" max="9" width="5.8515625" style="119" customWidth="1"/>
    <col min="10" max="10" width="6.8515625" style="119" customWidth="1"/>
    <col min="11" max="11" width="5.8515625" style="119" customWidth="1"/>
    <col min="12" max="12" width="6.8515625" style="119" customWidth="1"/>
    <col min="13" max="13" width="5.8515625" style="119" customWidth="1"/>
    <col min="14" max="14" width="6.8515625" style="119" customWidth="1"/>
    <col min="15" max="15" width="5.8515625" style="119" customWidth="1"/>
    <col min="16" max="16" width="42.8515625" style="119" customWidth="1"/>
    <col min="17" max="17" width="1.8515625" style="119" customWidth="1"/>
    <col min="18" max="18" width="2.8515625" style="119" customWidth="1"/>
    <col min="19" max="16384" width="8.00390625" style="119" customWidth="1"/>
  </cols>
  <sheetData>
    <row r="1" ht="13.5" customHeight="1">
      <c r="A1" s="296" t="s">
        <v>250</v>
      </c>
    </row>
    <row r="2" ht="12.75" customHeight="1">
      <c r="A2" s="296" t="s">
        <v>251</v>
      </c>
    </row>
    <row r="3" ht="12.75" customHeight="1">
      <c r="A3" s="296" t="s">
        <v>252</v>
      </c>
    </row>
    <row r="4" ht="12.75" customHeight="1">
      <c r="A4" s="296" t="s">
        <v>253</v>
      </c>
    </row>
    <row r="5" ht="12.75" customHeight="1">
      <c r="A5" s="296" t="s">
        <v>254</v>
      </c>
    </row>
    <row r="6" ht="12.75" customHeight="1">
      <c r="A6" s="297" t="s">
        <v>255</v>
      </c>
    </row>
    <row r="7" ht="12.75" customHeight="1">
      <c r="A7" s="297" t="s">
        <v>583</v>
      </c>
    </row>
    <row r="8" ht="10.5" customHeight="1">
      <c r="A8" s="298" t="s">
        <v>508</v>
      </c>
    </row>
    <row r="9" ht="13.5" customHeight="1">
      <c r="A9" s="299" t="s">
        <v>279</v>
      </c>
    </row>
    <row r="10" ht="13.5" customHeight="1">
      <c r="A10" s="298" t="s">
        <v>509</v>
      </c>
    </row>
    <row r="11" spans="1:13" ht="15" customHeight="1">
      <c r="A11" s="300" t="s">
        <v>282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2"/>
      <c r="M11" s="303" t="s">
        <v>326</v>
      </c>
    </row>
    <row r="12" spans="1:13" ht="15.75" customHeight="1">
      <c r="A12" s="300" t="s">
        <v>510</v>
      </c>
      <c r="B12" s="301"/>
      <c r="C12" s="301"/>
      <c r="D12" s="302"/>
      <c r="E12" s="300" t="s">
        <v>511</v>
      </c>
      <c r="F12" s="301"/>
      <c r="G12" s="301"/>
      <c r="H12" s="302"/>
      <c r="I12" s="300" t="s">
        <v>293</v>
      </c>
      <c r="J12" s="301"/>
      <c r="K12" s="301"/>
      <c r="L12" s="302"/>
      <c r="M12" s="304"/>
    </row>
    <row r="13" spans="1:13" ht="15.75" customHeight="1">
      <c r="A13" s="305" t="s">
        <v>315</v>
      </c>
      <c r="B13" s="305" t="s">
        <v>291</v>
      </c>
      <c r="C13" s="305" t="s">
        <v>292</v>
      </c>
      <c r="D13" s="305" t="s">
        <v>293</v>
      </c>
      <c r="E13" s="305" t="s">
        <v>315</v>
      </c>
      <c r="F13" s="305" t="s">
        <v>291</v>
      </c>
      <c r="G13" s="305" t="s">
        <v>292</v>
      </c>
      <c r="H13" s="305" t="s">
        <v>293</v>
      </c>
      <c r="I13" s="305" t="s">
        <v>315</v>
      </c>
      <c r="J13" s="305" t="s">
        <v>291</v>
      </c>
      <c r="K13" s="305" t="s">
        <v>292</v>
      </c>
      <c r="L13" s="305" t="s">
        <v>293</v>
      </c>
      <c r="M13" s="306"/>
    </row>
    <row r="14" spans="1:13" ht="15.75" customHeight="1">
      <c r="A14" s="120">
        <v>1</v>
      </c>
      <c r="B14" s="120">
        <v>2</v>
      </c>
      <c r="C14" s="121">
        <v>246</v>
      </c>
      <c r="D14" s="121">
        <v>249</v>
      </c>
      <c r="E14" s="120">
        <v>0</v>
      </c>
      <c r="F14" s="120">
        <v>0</v>
      </c>
      <c r="G14" s="120">
        <v>56</v>
      </c>
      <c r="H14" s="120">
        <v>56</v>
      </c>
      <c r="I14" s="120">
        <v>1</v>
      </c>
      <c r="J14" s="120">
        <v>2</v>
      </c>
      <c r="K14" s="121">
        <v>302</v>
      </c>
      <c r="L14" s="121">
        <v>305</v>
      </c>
      <c r="M14" s="120">
        <v>8</v>
      </c>
    </row>
    <row r="15" spans="1:3" ht="15" customHeight="1">
      <c r="A15" s="307" t="s">
        <v>326</v>
      </c>
      <c r="B15" s="305" t="s">
        <v>321</v>
      </c>
      <c r="C15" s="305" t="s">
        <v>337</v>
      </c>
    </row>
    <row r="16" spans="1:3" ht="15.75" customHeight="1">
      <c r="A16" s="120">
        <v>7</v>
      </c>
      <c r="B16" s="120">
        <v>37</v>
      </c>
      <c r="C16" s="156">
        <v>4367</v>
      </c>
    </row>
    <row r="17" ht="10.5" customHeight="1">
      <c r="A17" s="298" t="s">
        <v>512</v>
      </c>
    </row>
    <row r="18" spans="1:11" ht="15" customHeight="1">
      <c r="A18" s="300" t="s">
        <v>282</v>
      </c>
      <c r="B18" s="301"/>
      <c r="C18" s="301"/>
      <c r="D18" s="302"/>
      <c r="E18" s="300" t="s">
        <v>286</v>
      </c>
      <c r="F18" s="301"/>
      <c r="G18" s="301"/>
      <c r="H18" s="302"/>
      <c r="I18" s="308" t="s">
        <v>287</v>
      </c>
      <c r="J18" s="308" t="s">
        <v>306</v>
      </c>
      <c r="K18" s="308" t="s">
        <v>290</v>
      </c>
    </row>
    <row r="19" spans="1:11" ht="15.75" customHeight="1">
      <c r="A19" s="305" t="s">
        <v>315</v>
      </c>
      <c r="B19" s="305" t="s">
        <v>291</v>
      </c>
      <c r="C19" s="305" t="s">
        <v>292</v>
      </c>
      <c r="D19" s="305" t="s">
        <v>293</v>
      </c>
      <c r="E19" s="305" t="s">
        <v>315</v>
      </c>
      <c r="F19" s="305" t="s">
        <v>291</v>
      </c>
      <c r="G19" s="305" t="s">
        <v>292</v>
      </c>
      <c r="H19" s="305" t="s">
        <v>293</v>
      </c>
      <c r="I19" s="309"/>
      <c r="J19" s="309"/>
      <c r="K19" s="309"/>
    </row>
    <row r="20" spans="1:11" ht="15.75" customHeight="1">
      <c r="A20" s="120">
        <v>0</v>
      </c>
      <c r="B20" s="120">
        <v>0</v>
      </c>
      <c r="C20" s="121">
        <v>116</v>
      </c>
      <c r="D20" s="121">
        <v>116</v>
      </c>
      <c r="E20" s="120">
        <v>0</v>
      </c>
      <c r="F20" s="120">
        <v>0</v>
      </c>
      <c r="G20" s="120">
        <v>0</v>
      </c>
      <c r="H20" s="120">
        <v>0</v>
      </c>
      <c r="I20" s="120">
        <v>7</v>
      </c>
      <c r="J20" s="120">
        <v>26</v>
      </c>
      <c r="K20" s="121">
        <v>473</v>
      </c>
    </row>
    <row r="21" ht="10.5" customHeight="1">
      <c r="A21" s="298" t="s">
        <v>513</v>
      </c>
    </row>
    <row r="22" spans="1:7" ht="15" customHeight="1">
      <c r="A22" s="300" t="s">
        <v>282</v>
      </c>
      <c r="B22" s="301"/>
      <c r="C22" s="301"/>
      <c r="D22" s="302"/>
      <c r="E22" s="310" t="s">
        <v>326</v>
      </c>
      <c r="F22" s="308" t="s">
        <v>321</v>
      </c>
      <c r="G22" s="308" t="s">
        <v>337</v>
      </c>
    </row>
    <row r="23" spans="1:7" ht="15.75" customHeight="1">
      <c r="A23" s="305" t="s">
        <v>315</v>
      </c>
      <c r="B23" s="305" t="s">
        <v>291</v>
      </c>
      <c r="C23" s="305" t="s">
        <v>292</v>
      </c>
      <c r="D23" s="305" t="s">
        <v>293</v>
      </c>
      <c r="E23" s="311"/>
      <c r="F23" s="309"/>
      <c r="G23" s="309"/>
    </row>
    <row r="24" spans="1:7" ht="15.75" customHeight="1">
      <c r="A24" s="121">
        <v>218</v>
      </c>
      <c r="B24" s="120">
        <v>0</v>
      </c>
      <c r="C24" s="156">
        <v>19420</v>
      </c>
      <c r="D24" s="156">
        <v>19638</v>
      </c>
      <c r="E24" s="120">
        <v>89</v>
      </c>
      <c r="F24" s="120">
        <v>87</v>
      </c>
      <c r="G24" s="156">
        <v>25238</v>
      </c>
    </row>
    <row r="25" ht="10.5" customHeight="1">
      <c r="A25" s="298" t="s">
        <v>514</v>
      </c>
    </row>
    <row r="26" spans="1:4" ht="15" customHeight="1">
      <c r="A26" s="305" t="s">
        <v>282</v>
      </c>
      <c r="B26" s="307" t="s">
        <v>326</v>
      </c>
      <c r="C26" s="305" t="s">
        <v>289</v>
      </c>
      <c r="D26" s="305" t="s">
        <v>290</v>
      </c>
    </row>
    <row r="27" spans="1:4" ht="15.75" customHeight="1">
      <c r="A27" s="156">
        <v>21528</v>
      </c>
      <c r="B27" s="121">
        <v>772</v>
      </c>
      <c r="C27" s="156">
        <v>2150</v>
      </c>
      <c r="D27" s="156">
        <v>63358</v>
      </c>
    </row>
    <row r="28" ht="10.5" customHeight="1">
      <c r="A28" s="298" t="s">
        <v>515</v>
      </c>
    </row>
    <row r="29" spans="1:3" ht="15" customHeight="1">
      <c r="A29" s="305" t="s">
        <v>282</v>
      </c>
      <c r="B29" s="307" t="s">
        <v>326</v>
      </c>
      <c r="C29" s="305" t="s">
        <v>327</v>
      </c>
    </row>
    <row r="30" spans="1:3" ht="15.75" customHeight="1">
      <c r="A30" s="156">
        <v>4887</v>
      </c>
      <c r="B30" s="121">
        <v>138</v>
      </c>
      <c r="C30" s="156">
        <v>4964</v>
      </c>
    </row>
    <row r="31" ht="10.5" customHeight="1">
      <c r="A31" s="298" t="s">
        <v>516</v>
      </c>
    </row>
    <row r="32" spans="1:2" ht="15" customHeight="1">
      <c r="A32" s="307" t="s">
        <v>326</v>
      </c>
      <c r="B32" s="305" t="s">
        <v>337</v>
      </c>
    </row>
    <row r="33" spans="1:2" ht="15.75" customHeight="1">
      <c r="A33" s="121">
        <v>182</v>
      </c>
      <c r="B33" s="156">
        <v>3697</v>
      </c>
    </row>
    <row r="34" ht="10.5" customHeight="1">
      <c r="A34" s="298" t="s">
        <v>517</v>
      </c>
    </row>
    <row r="35" spans="1:2" ht="15" customHeight="1">
      <c r="A35" s="307" t="s">
        <v>326</v>
      </c>
      <c r="B35" s="305" t="s">
        <v>337</v>
      </c>
    </row>
    <row r="36" spans="1:2" ht="15.75" customHeight="1">
      <c r="A36" s="121">
        <v>168</v>
      </c>
      <c r="B36" s="156">
        <v>5634</v>
      </c>
    </row>
    <row r="37" ht="12.75" customHeight="1">
      <c r="A37" s="297" t="s">
        <v>251</v>
      </c>
    </row>
    <row r="38" ht="12.75" customHeight="1">
      <c r="A38" s="296" t="s">
        <v>252</v>
      </c>
    </row>
    <row r="39" ht="16.5" customHeight="1">
      <c r="A39" s="312" t="s">
        <v>518</v>
      </c>
    </row>
    <row r="40" ht="12.75" customHeight="1">
      <c r="A40" s="296" t="s">
        <v>253</v>
      </c>
    </row>
    <row r="41" ht="12.75" customHeight="1">
      <c r="A41" s="296" t="s">
        <v>256</v>
      </c>
    </row>
    <row r="42" ht="12.75" customHeight="1">
      <c r="A42" s="297" t="s">
        <v>257</v>
      </c>
    </row>
    <row r="43" ht="12.75" customHeight="1">
      <c r="A43" s="296" t="s">
        <v>583</v>
      </c>
    </row>
    <row r="44" ht="10.5" customHeight="1">
      <c r="A44" s="298" t="s">
        <v>519</v>
      </c>
    </row>
    <row r="45" spans="1:11" ht="15" customHeight="1">
      <c r="A45" s="300" t="s">
        <v>282</v>
      </c>
      <c r="B45" s="301"/>
      <c r="C45" s="301"/>
      <c r="D45" s="302"/>
      <c r="E45" s="300" t="s">
        <v>286</v>
      </c>
      <c r="F45" s="301"/>
      <c r="G45" s="301"/>
      <c r="H45" s="302"/>
      <c r="I45" s="308" t="s">
        <v>287</v>
      </c>
      <c r="J45" s="308" t="s">
        <v>306</v>
      </c>
      <c r="K45" s="308" t="s">
        <v>290</v>
      </c>
    </row>
    <row r="46" spans="1:11" ht="15.75" customHeight="1">
      <c r="A46" s="305" t="s">
        <v>315</v>
      </c>
      <c r="B46" s="305" t="s">
        <v>291</v>
      </c>
      <c r="C46" s="305" t="s">
        <v>292</v>
      </c>
      <c r="D46" s="305" t="s">
        <v>293</v>
      </c>
      <c r="E46" s="305" t="s">
        <v>315</v>
      </c>
      <c r="F46" s="305" t="s">
        <v>291</v>
      </c>
      <c r="G46" s="305" t="s">
        <v>292</v>
      </c>
      <c r="H46" s="305" t="s">
        <v>293</v>
      </c>
      <c r="I46" s="309"/>
      <c r="J46" s="309"/>
      <c r="K46" s="309"/>
    </row>
    <row r="47" spans="1:11" ht="15.75" customHeight="1">
      <c r="A47" s="120">
        <v>0</v>
      </c>
      <c r="B47" s="120">
        <v>0</v>
      </c>
      <c r="C47" s="121">
        <v>768</v>
      </c>
      <c r="D47" s="121">
        <v>768</v>
      </c>
      <c r="E47" s="120">
        <v>0</v>
      </c>
      <c r="F47" s="120">
        <v>0</v>
      </c>
      <c r="G47" s="120">
        <v>17</v>
      </c>
      <c r="H47" s="120">
        <v>17</v>
      </c>
      <c r="I47" s="120">
        <v>28</v>
      </c>
      <c r="J47" s="121">
        <v>163</v>
      </c>
      <c r="K47" s="156">
        <v>4507</v>
      </c>
    </row>
    <row r="48" ht="10.5" customHeight="1">
      <c r="A48" s="298" t="s">
        <v>520</v>
      </c>
    </row>
    <row r="49" spans="1:7" ht="15" customHeight="1">
      <c r="A49" s="300" t="s">
        <v>282</v>
      </c>
      <c r="B49" s="301"/>
      <c r="C49" s="301"/>
      <c r="D49" s="302"/>
      <c r="E49" s="310" t="s">
        <v>326</v>
      </c>
      <c r="F49" s="308" t="s">
        <v>321</v>
      </c>
      <c r="G49" s="308" t="s">
        <v>337</v>
      </c>
    </row>
    <row r="50" spans="1:7" ht="15.75" customHeight="1">
      <c r="A50" s="305" t="s">
        <v>315</v>
      </c>
      <c r="B50" s="305" t="s">
        <v>291</v>
      </c>
      <c r="C50" s="305" t="s">
        <v>292</v>
      </c>
      <c r="D50" s="305" t="s">
        <v>293</v>
      </c>
      <c r="E50" s="311"/>
      <c r="F50" s="309"/>
      <c r="G50" s="309"/>
    </row>
    <row r="51" spans="1:7" ht="15.75" customHeight="1">
      <c r="A51" s="120">
        <v>0</v>
      </c>
      <c r="B51" s="120">
        <v>0</v>
      </c>
      <c r="C51" s="156">
        <v>1468</v>
      </c>
      <c r="D51" s="156">
        <v>1468</v>
      </c>
      <c r="E51" s="120">
        <v>22</v>
      </c>
      <c r="F51" s="120">
        <v>22</v>
      </c>
      <c r="G51" s="156">
        <v>1451</v>
      </c>
    </row>
    <row r="52" ht="10.5" customHeight="1">
      <c r="A52" s="298" t="s">
        <v>521</v>
      </c>
    </row>
    <row r="53" spans="1:7" ht="15" customHeight="1">
      <c r="A53" s="300" t="s">
        <v>282</v>
      </c>
      <c r="B53" s="301"/>
      <c r="C53" s="301"/>
      <c r="D53" s="302"/>
      <c r="E53" s="310" t="s">
        <v>326</v>
      </c>
      <c r="F53" s="308" t="s">
        <v>289</v>
      </c>
      <c r="G53" s="308" t="s">
        <v>290</v>
      </c>
    </row>
    <row r="54" spans="1:7" ht="15.75" customHeight="1">
      <c r="A54" s="305" t="s">
        <v>315</v>
      </c>
      <c r="B54" s="305" t="s">
        <v>291</v>
      </c>
      <c r="C54" s="305" t="s">
        <v>292</v>
      </c>
      <c r="D54" s="305" t="s">
        <v>293</v>
      </c>
      <c r="E54" s="311"/>
      <c r="F54" s="309"/>
      <c r="G54" s="309"/>
    </row>
    <row r="55" spans="1:7" ht="15.75" customHeight="1">
      <c r="A55" s="120">
        <v>0</v>
      </c>
      <c r="B55" s="120">
        <v>0</v>
      </c>
      <c r="C55" s="156">
        <v>2199</v>
      </c>
      <c r="D55" s="156">
        <v>2199</v>
      </c>
      <c r="E55" s="120">
        <v>88</v>
      </c>
      <c r="F55" s="121">
        <v>309</v>
      </c>
      <c r="G55" s="156">
        <v>7960</v>
      </c>
    </row>
    <row r="56" ht="10.5" customHeight="1">
      <c r="A56" s="298" t="s">
        <v>522</v>
      </c>
    </row>
    <row r="57" spans="1:2" ht="15" customHeight="1">
      <c r="A57" s="305" t="s">
        <v>321</v>
      </c>
      <c r="B57" s="305" t="s">
        <v>337</v>
      </c>
    </row>
    <row r="58" spans="1:2" ht="15.75" customHeight="1">
      <c r="A58" s="120">
        <v>68</v>
      </c>
      <c r="B58" s="156">
        <v>1315</v>
      </c>
    </row>
    <row r="59" ht="10.5" customHeight="1">
      <c r="A59" s="298" t="s">
        <v>523</v>
      </c>
    </row>
    <row r="60" ht="16.5" customHeight="1">
      <c r="A60" s="312" t="s">
        <v>524</v>
      </c>
    </row>
    <row r="61" spans="1:6" ht="15" customHeight="1">
      <c r="A61" s="300" t="s">
        <v>282</v>
      </c>
      <c r="B61" s="301"/>
      <c r="C61" s="301"/>
      <c r="D61" s="302"/>
      <c r="E61" s="310" t="s">
        <v>326</v>
      </c>
      <c r="F61" s="308" t="s">
        <v>327</v>
      </c>
    </row>
    <row r="62" spans="1:6" ht="15.75" customHeight="1">
      <c r="A62" s="305" t="s">
        <v>315</v>
      </c>
      <c r="B62" s="305" t="s">
        <v>291</v>
      </c>
      <c r="C62" s="305" t="s">
        <v>292</v>
      </c>
      <c r="D62" s="305" t="s">
        <v>293</v>
      </c>
      <c r="E62" s="311"/>
      <c r="F62" s="309"/>
    </row>
    <row r="63" spans="1:6" ht="15.75" customHeight="1">
      <c r="A63" s="120">
        <v>15</v>
      </c>
      <c r="B63" s="120">
        <v>0</v>
      </c>
      <c r="C63" s="156">
        <v>1517</v>
      </c>
      <c r="D63" s="156">
        <v>1532</v>
      </c>
      <c r="E63" s="120">
        <v>45</v>
      </c>
      <c r="F63" s="156">
        <v>1498</v>
      </c>
    </row>
    <row r="64" ht="10.5" customHeight="1">
      <c r="A64" s="298" t="s">
        <v>525</v>
      </c>
    </row>
    <row r="65" ht="12.75" customHeight="1">
      <c r="A65" s="119" t="s">
        <v>526</v>
      </c>
    </row>
    <row r="66" spans="1:12" ht="15" customHeight="1">
      <c r="A66" s="308" t="s">
        <v>527</v>
      </c>
      <c r="B66" s="308" t="s">
        <v>528</v>
      </c>
      <c r="C66" s="300" t="s">
        <v>529</v>
      </c>
      <c r="D66" s="301"/>
      <c r="E66" s="302"/>
      <c r="F66" s="313" t="s">
        <v>530</v>
      </c>
      <c r="G66" s="314" t="s">
        <v>531</v>
      </c>
      <c r="H66" s="315"/>
      <c r="I66" s="316"/>
      <c r="J66" s="317" t="s">
        <v>532</v>
      </c>
      <c r="K66" s="313" t="s">
        <v>533</v>
      </c>
      <c r="L66" s="313" t="s">
        <v>534</v>
      </c>
    </row>
    <row r="67" spans="1:12" ht="18" customHeight="1">
      <c r="A67" s="309"/>
      <c r="B67" s="309"/>
      <c r="C67" s="305" t="s">
        <v>463</v>
      </c>
      <c r="D67" s="305" t="s">
        <v>535</v>
      </c>
      <c r="E67" s="305" t="s">
        <v>293</v>
      </c>
      <c r="F67" s="318"/>
      <c r="G67" s="305" t="s">
        <v>510</v>
      </c>
      <c r="H67" s="305" t="s">
        <v>536</v>
      </c>
      <c r="I67" s="305" t="s">
        <v>293</v>
      </c>
      <c r="J67" s="319"/>
      <c r="K67" s="318"/>
      <c r="L67" s="318"/>
    </row>
    <row r="68" spans="1:12" ht="18" customHeight="1">
      <c r="A68" s="157" t="s">
        <v>584</v>
      </c>
      <c r="B68" s="156">
        <v>3033688</v>
      </c>
      <c r="C68" s="120">
        <v>46</v>
      </c>
      <c r="D68" s="121">
        <v>463</v>
      </c>
      <c r="E68" s="121">
        <v>509</v>
      </c>
      <c r="F68" s="156">
        <v>2309</v>
      </c>
      <c r="G68" s="120">
        <v>20</v>
      </c>
      <c r="H68" s="121">
        <v>540</v>
      </c>
      <c r="I68" s="121">
        <v>560</v>
      </c>
      <c r="J68" s="156">
        <v>3538</v>
      </c>
      <c r="K68" s="156">
        <v>258735</v>
      </c>
      <c r="L68" s="156">
        <v>1582124</v>
      </c>
    </row>
    <row r="69" ht="12.75" customHeight="1">
      <c r="A69" s="296" t="s">
        <v>251</v>
      </c>
    </row>
    <row r="70" ht="12.75" customHeight="1">
      <c r="A70" s="296" t="s">
        <v>252</v>
      </c>
    </row>
    <row r="71" ht="12.75" customHeight="1">
      <c r="A71" s="296" t="s">
        <v>253</v>
      </c>
    </row>
    <row r="72" ht="12.75" customHeight="1">
      <c r="A72" s="296" t="s">
        <v>256</v>
      </c>
    </row>
    <row r="73" ht="12.75" customHeight="1">
      <c r="A73" s="297" t="s">
        <v>257</v>
      </c>
    </row>
    <row r="74" ht="12.75" customHeight="1">
      <c r="A74" s="296" t="s">
        <v>583</v>
      </c>
    </row>
    <row r="75" spans="1:8" ht="15" customHeight="1">
      <c r="A75" s="300" t="s">
        <v>537</v>
      </c>
      <c r="B75" s="301"/>
      <c r="C75" s="301"/>
      <c r="D75" s="302"/>
      <c r="E75" s="314" t="s">
        <v>538</v>
      </c>
      <c r="F75" s="315"/>
      <c r="G75" s="315"/>
      <c r="H75" s="316"/>
    </row>
    <row r="76" spans="1:8" ht="25.5" customHeight="1">
      <c r="A76" s="307" t="s">
        <v>539</v>
      </c>
      <c r="B76" s="305" t="s">
        <v>540</v>
      </c>
      <c r="C76" s="305" t="s">
        <v>541</v>
      </c>
      <c r="D76" s="307" t="s">
        <v>542</v>
      </c>
      <c r="E76" s="307" t="s">
        <v>539</v>
      </c>
      <c r="F76" s="305" t="s">
        <v>540</v>
      </c>
      <c r="G76" s="305" t="s">
        <v>541</v>
      </c>
      <c r="H76" s="307" t="s">
        <v>542</v>
      </c>
    </row>
    <row r="77" spans="1:8" ht="15.75" customHeight="1">
      <c r="A77" s="156">
        <v>4831</v>
      </c>
      <c r="B77" s="156">
        <v>4832</v>
      </c>
      <c r="C77" s="156">
        <v>4059</v>
      </c>
      <c r="D77" s="121">
        <v>453</v>
      </c>
      <c r="E77" s="156">
        <v>9740</v>
      </c>
      <c r="F77" s="156">
        <v>10657</v>
      </c>
      <c r="G77" s="156">
        <v>10295</v>
      </c>
      <c r="H77" s="121">
        <v>249</v>
      </c>
    </row>
    <row r="78" spans="1:8" ht="15" customHeight="1">
      <c r="A78" s="314" t="s">
        <v>543</v>
      </c>
      <c r="B78" s="315"/>
      <c r="C78" s="315"/>
      <c r="D78" s="316"/>
      <c r="E78" s="300" t="s">
        <v>381</v>
      </c>
      <c r="F78" s="301"/>
      <c r="G78" s="301"/>
      <c r="H78" s="302"/>
    </row>
    <row r="79" spans="1:8" ht="25.5" customHeight="1">
      <c r="A79" s="307" t="s">
        <v>539</v>
      </c>
      <c r="B79" s="305" t="s">
        <v>540</v>
      </c>
      <c r="C79" s="305" t="s">
        <v>541</v>
      </c>
      <c r="D79" s="307" t="s">
        <v>542</v>
      </c>
      <c r="E79" s="307" t="s">
        <v>539</v>
      </c>
      <c r="F79" s="305" t="s">
        <v>540</v>
      </c>
      <c r="G79" s="305" t="s">
        <v>541</v>
      </c>
      <c r="H79" s="307" t="s">
        <v>542</v>
      </c>
    </row>
    <row r="80" spans="1:8" ht="15.75" customHeight="1">
      <c r="A80" s="156">
        <v>1031</v>
      </c>
      <c r="B80" s="156">
        <v>1239</v>
      </c>
      <c r="C80" s="156">
        <v>1500</v>
      </c>
      <c r="D80" s="121">
        <v>196</v>
      </c>
      <c r="E80" s="156">
        <v>5297</v>
      </c>
      <c r="F80" s="156">
        <v>5266</v>
      </c>
      <c r="G80" s="156">
        <v>4093</v>
      </c>
      <c r="H80" s="121">
        <v>132</v>
      </c>
    </row>
    <row r="81" ht="10.5" customHeight="1">
      <c r="A81" s="298" t="s">
        <v>544</v>
      </c>
    </row>
    <row r="82" ht="13.5" customHeight="1">
      <c r="A82" s="299" t="s">
        <v>545</v>
      </c>
    </row>
    <row r="83" ht="13.5" customHeight="1">
      <c r="A83" s="298" t="s">
        <v>546</v>
      </c>
    </row>
    <row r="84" spans="1:5" ht="15" customHeight="1">
      <c r="A84" s="300" t="s">
        <v>282</v>
      </c>
      <c r="B84" s="301"/>
      <c r="C84" s="301"/>
      <c r="D84" s="302"/>
      <c r="E84" s="310" t="s">
        <v>326</v>
      </c>
    </row>
    <row r="85" spans="1:5" ht="15.75" customHeight="1">
      <c r="A85" s="305" t="s">
        <v>315</v>
      </c>
      <c r="B85" s="305" t="s">
        <v>291</v>
      </c>
      <c r="C85" s="305" t="s">
        <v>292</v>
      </c>
      <c r="D85" s="305" t="s">
        <v>293</v>
      </c>
      <c r="E85" s="311"/>
    </row>
    <row r="86" spans="1:5" ht="15.75" customHeight="1">
      <c r="A86" s="120">
        <v>67</v>
      </c>
      <c r="B86" s="121">
        <v>131</v>
      </c>
      <c r="C86" s="156">
        <v>2499</v>
      </c>
      <c r="D86" s="156">
        <v>2697</v>
      </c>
      <c r="E86" s="120">
        <v>18</v>
      </c>
    </row>
    <row r="87" spans="1:3" ht="15" customHeight="1">
      <c r="A87" s="307" t="s">
        <v>326</v>
      </c>
      <c r="B87" s="305" t="s">
        <v>321</v>
      </c>
      <c r="C87" s="305" t="s">
        <v>337</v>
      </c>
    </row>
    <row r="88" spans="1:3" ht="15.75" customHeight="1">
      <c r="A88" s="120">
        <v>2</v>
      </c>
      <c r="B88" s="120">
        <v>30</v>
      </c>
      <c r="C88" s="156">
        <v>2700</v>
      </c>
    </row>
    <row r="89" ht="10.5" customHeight="1">
      <c r="A89" s="298" t="s">
        <v>547</v>
      </c>
    </row>
    <row r="90" spans="1:2" ht="15" customHeight="1">
      <c r="A90" s="307" t="s">
        <v>326</v>
      </c>
      <c r="B90" s="305" t="s">
        <v>337</v>
      </c>
    </row>
    <row r="91" spans="1:2" ht="15.75" customHeight="1">
      <c r="A91" s="156">
        <v>5537</v>
      </c>
      <c r="B91" s="156">
        <v>5537</v>
      </c>
    </row>
    <row r="92" ht="10.5" customHeight="1">
      <c r="A92" s="298" t="s">
        <v>548</v>
      </c>
    </row>
    <row r="93" spans="1:15" ht="15" customHeight="1">
      <c r="A93" s="300" t="s">
        <v>282</v>
      </c>
      <c r="B93" s="301"/>
      <c r="C93" s="301"/>
      <c r="D93" s="302"/>
      <c r="E93" s="300" t="s">
        <v>286</v>
      </c>
      <c r="F93" s="301"/>
      <c r="G93" s="301"/>
      <c r="H93" s="302"/>
      <c r="I93" s="308" t="s">
        <v>287</v>
      </c>
      <c r="J93" s="308" t="s">
        <v>306</v>
      </c>
      <c r="K93" s="308" t="s">
        <v>290</v>
      </c>
      <c r="L93" s="300" t="s">
        <v>298</v>
      </c>
      <c r="M93" s="301"/>
      <c r="N93" s="301"/>
      <c r="O93" s="302"/>
    </row>
    <row r="94" spans="1:15" ht="15.75" customHeight="1">
      <c r="A94" s="305" t="s">
        <v>315</v>
      </c>
      <c r="B94" s="305" t="s">
        <v>291</v>
      </c>
      <c r="C94" s="305" t="s">
        <v>292</v>
      </c>
      <c r="D94" s="305" t="s">
        <v>293</v>
      </c>
      <c r="E94" s="305" t="s">
        <v>315</v>
      </c>
      <c r="F94" s="305" t="s">
        <v>291</v>
      </c>
      <c r="G94" s="305" t="s">
        <v>292</v>
      </c>
      <c r="H94" s="305" t="s">
        <v>293</v>
      </c>
      <c r="I94" s="309"/>
      <c r="J94" s="309"/>
      <c r="K94" s="309"/>
      <c r="L94" s="305" t="s">
        <v>315</v>
      </c>
      <c r="M94" s="305" t="s">
        <v>291</v>
      </c>
      <c r="N94" s="305" t="s">
        <v>292</v>
      </c>
      <c r="O94" s="305" t="s">
        <v>293</v>
      </c>
    </row>
    <row r="95" spans="1:15" ht="15.75" customHeight="1">
      <c r="A95" s="120">
        <v>9</v>
      </c>
      <c r="B95" s="120">
        <v>15</v>
      </c>
      <c r="C95" s="121">
        <v>178</v>
      </c>
      <c r="D95" s="121">
        <v>202</v>
      </c>
      <c r="E95" s="120">
        <v>2</v>
      </c>
      <c r="F95" s="120">
        <v>4</v>
      </c>
      <c r="G95" s="120">
        <v>18</v>
      </c>
      <c r="H95" s="120">
        <v>24</v>
      </c>
      <c r="I95" s="120">
        <v>13</v>
      </c>
      <c r="J95" s="121">
        <v>478</v>
      </c>
      <c r="K95" s="156">
        <v>5808</v>
      </c>
      <c r="L95" s="120">
        <v>3</v>
      </c>
      <c r="M95" s="120">
        <v>7</v>
      </c>
      <c r="N95" s="121">
        <v>113</v>
      </c>
      <c r="O95" s="121">
        <v>123</v>
      </c>
    </row>
    <row r="96" ht="10.5" customHeight="1">
      <c r="A96" s="298" t="s">
        <v>549</v>
      </c>
    </row>
    <row r="97" spans="1:7" ht="15" customHeight="1">
      <c r="A97" s="300" t="s">
        <v>282</v>
      </c>
      <c r="B97" s="301"/>
      <c r="C97" s="301"/>
      <c r="D97" s="302"/>
      <c r="E97" s="310" t="s">
        <v>326</v>
      </c>
      <c r="F97" s="308" t="s">
        <v>321</v>
      </c>
      <c r="G97" s="308" t="s">
        <v>337</v>
      </c>
    </row>
    <row r="98" spans="1:7" ht="15.75" customHeight="1">
      <c r="A98" s="305" t="s">
        <v>315</v>
      </c>
      <c r="B98" s="305" t="s">
        <v>291</v>
      </c>
      <c r="C98" s="305" t="s">
        <v>292</v>
      </c>
      <c r="D98" s="305" t="s">
        <v>293</v>
      </c>
      <c r="E98" s="311"/>
      <c r="F98" s="309"/>
      <c r="G98" s="309"/>
    </row>
    <row r="99" spans="1:7" ht="15.75" customHeight="1">
      <c r="A99" s="121">
        <v>148</v>
      </c>
      <c r="B99" s="121">
        <v>120</v>
      </c>
      <c r="C99" s="156">
        <v>3433</v>
      </c>
      <c r="D99" s="156">
        <v>3701</v>
      </c>
      <c r="E99" s="120">
        <v>32</v>
      </c>
      <c r="F99" s="120">
        <v>33</v>
      </c>
      <c r="G99" s="156">
        <v>3791</v>
      </c>
    </row>
    <row r="100" ht="10.5" customHeight="1">
      <c r="A100" s="298" t="s">
        <v>550</v>
      </c>
    </row>
    <row r="101" spans="1:7" ht="15" customHeight="1">
      <c r="A101" s="300" t="s">
        <v>282</v>
      </c>
      <c r="B101" s="301"/>
      <c r="C101" s="301"/>
      <c r="D101" s="302"/>
      <c r="E101" s="310" t="s">
        <v>326</v>
      </c>
      <c r="F101" s="308" t="s">
        <v>289</v>
      </c>
      <c r="G101" s="308" t="s">
        <v>290</v>
      </c>
    </row>
    <row r="102" spans="1:7" ht="15.75" customHeight="1">
      <c r="A102" s="305" t="s">
        <v>315</v>
      </c>
      <c r="B102" s="305" t="s">
        <v>291</v>
      </c>
      <c r="C102" s="305" t="s">
        <v>292</v>
      </c>
      <c r="D102" s="305" t="s">
        <v>293</v>
      </c>
      <c r="E102" s="311"/>
      <c r="F102" s="309"/>
      <c r="G102" s="309"/>
    </row>
    <row r="103" spans="1:7" ht="15.75" customHeight="1">
      <c r="A103" s="156">
        <v>1216</v>
      </c>
      <c r="B103" s="156">
        <v>1798</v>
      </c>
      <c r="C103" s="156">
        <v>30805</v>
      </c>
      <c r="D103" s="156">
        <v>33819</v>
      </c>
      <c r="E103" s="156">
        <v>1394</v>
      </c>
      <c r="F103" s="156">
        <v>3705</v>
      </c>
      <c r="G103" s="156">
        <v>123084</v>
      </c>
    </row>
    <row r="104" ht="10.5" customHeight="1">
      <c r="A104" s="298" t="s">
        <v>551</v>
      </c>
    </row>
    <row r="105" ht="10.5" customHeight="1">
      <c r="A105" s="298" t="s">
        <v>552</v>
      </c>
    </row>
    <row r="106" spans="1:6" ht="15" customHeight="1">
      <c r="A106" s="300" t="s">
        <v>282</v>
      </c>
      <c r="B106" s="301"/>
      <c r="C106" s="301"/>
      <c r="D106" s="302"/>
      <c r="E106" s="310" t="s">
        <v>326</v>
      </c>
      <c r="F106" s="308" t="s">
        <v>327</v>
      </c>
    </row>
    <row r="107" spans="1:6" ht="15.75" customHeight="1">
      <c r="A107" s="305" t="s">
        <v>315</v>
      </c>
      <c r="B107" s="305" t="s">
        <v>291</v>
      </c>
      <c r="C107" s="305" t="s">
        <v>292</v>
      </c>
      <c r="D107" s="305" t="s">
        <v>293</v>
      </c>
      <c r="E107" s="311"/>
      <c r="F107" s="309"/>
    </row>
    <row r="108" spans="1:6" ht="15.75" customHeight="1">
      <c r="A108" s="121">
        <v>346</v>
      </c>
      <c r="B108" s="121">
        <v>401</v>
      </c>
      <c r="C108" s="156">
        <v>11949</v>
      </c>
      <c r="D108" s="156">
        <v>12696</v>
      </c>
      <c r="E108" s="121">
        <v>210</v>
      </c>
      <c r="F108" s="156">
        <v>13230</v>
      </c>
    </row>
    <row r="109" ht="12.75" customHeight="1">
      <c r="A109" s="296" t="s">
        <v>251</v>
      </c>
    </row>
    <row r="110" ht="12.75" customHeight="1">
      <c r="A110" s="296" t="s">
        <v>252</v>
      </c>
    </row>
    <row r="111" ht="12.75" customHeight="1">
      <c r="A111" s="296" t="s">
        <v>253</v>
      </c>
    </row>
    <row r="112" ht="12.75" customHeight="1">
      <c r="A112" s="296" t="s">
        <v>258</v>
      </c>
    </row>
    <row r="113" ht="12.75" customHeight="1">
      <c r="A113" s="297" t="s">
        <v>259</v>
      </c>
    </row>
    <row r="114" ht="12.75" customHeight="1">
      <c r="A114" s="296" t="s">
        <v>583</v>
      </c>
    </row>
    <row r="115" spans="1:2" ht="15" customHeight="1">
      <c r="A115" s="307" t="s">
        <v>326</v>
      </c>
      <c r="B115" s="305" t="s">
        <v>337</v>
      </c>
    </row>
    <row r="116" spans="1:2" ht="15.75" customHeight="1">
      <c r="A116" s="121">
        <v>550</v>
      </c>
      <c r="B116" s="156">
        <v>19281</v>
      </c>
    </row>
    <row r="117" ht="10.5" customHeight="1">
      <c r="A117" s="298" t="s">
        <v>553</v>
      </c>
    </row>
    <row r="118" spans="1:2" ht="15" customHeight="1">
      <c r="A118" s="307" t="s">
        <v>326</v>
      </c>
      <c r="B118" s="305" t="s">
        <v>337</v>
      </c>
    </row>
    <row r="119" spans="1:2" ht="15.75" customHeight="1">
      <c r="A119" s="120">
        <v>34</v>
      </c>
      <c r="B119" s="121">
        <v>987</v>
      </c>
    </row>
    <row r="120" ht="10.5" customHeight="1">
      <c r="A120" s="298" t="s">
        <v>554</v>
      </c>
    </row>
    <row r="121" ht="13.5" customHeight="1">
      <c r="A121" s="299" t="s">
        <v>555</v>
      </c>
    </row>
    <row r="122" ht="13.5" customHeight="1">
      <c r="A122" s="298" t="s">
        <v>548</v>
      </c>
    </row>
    <row r="123" spans="1:5" ht="15" customHeight="1">
      <c r="A123" s="300" t="s">
        <v>282</v>
      </c>
      <c r="B123" s="301"/>
      <c r="C123" s="301"/>
      <c r="D123" s="302"/>
      <c r="E123" s="310" t="s">
        <v>326</v>
      </c>
    </row>
    <row r="124" spans="1:5" ht="15.75" customHeight="1">
      <c r="A124" s="305" t="s">
        <v>315</v>
      </c>
      <c r="B124" s="305" t="s">
        <v>291</v>
      </c>
      <c r="C124" s="305" t="s">
        <v>292</v>
      </c>
      <c r="D124" s="305" t="s">
        <v>293</v>
      </c>
      <c r="E124" s="311"/>
    </row>
    <row r="125" spans="1:5" ht="15.75" customHeight="1">
      <c r="A125" s="120">
        <v>5</v>
      </c>
      <c r="B125" s="120">
        <v>13</v>
      </c>
      <c r="C125" s="121">
        <v>115</v>
      </c>
      <c r="D125" s="121">
        <v>133</v>
      </c>
      <c r="E125" s="120">
        <v>6</v>
      </c>
    </row>
    <row r="126" spans="1:15" ht="15" customHeight="1">
      <c r="A126" s="300" t="s">
        <v>282</v>
      </c>
      <c r="B126" s="301"/>
      <c r="C126" s="301"/>
      <c r="D126" s="302"/>
      <c r="E126" s="300" t="s">
        <v>286</v>
      </c>
      <c r="F126" s="301"/>
      <c r="G126" s="301"/>
      <c r="H126" s="302"/>
      <c r="I126" s="308" t="s">
        <v>287</v>
      </c>
      <c r="J126" s="308" t="s">
        <v>306</v>
      </c>
      <c r="K126" s="308" t="s">
        <v>290</v>
      </c>
      <c r="L126" s="300" t="s">
        <v>298</v>
      </c>
      <c r="M126" s="301"/>
      <c r="N126" s="301"/>
      <c r="O126" s="302"/>
    </row>
    <row r="127" spans="1:15" ht="15.75" customHeight="1">
      <c r="A127" s="305" t="s">
        <v>315</v>
      </c>
      <c r="B127" s="305" t="s">
        <v>291</v>
      </c>
      <c r="C127" s="305" t="s">
        <v>292</v>
      </c>
      <c r="D127" s="305" t="s">
        <v>293</v>
      </c>
      <c r="E127" s="305" t="s">
        <v>315</v>
      </c>
      <c r="F127" s="305" t="s">
        <v>291</v>
      </c>
      <c r="G127" s="305" t="s">
        <v>292</v>
      </c>
      <c r="H127" s="305" t="s">
        <v>293</v>
      </c>
      <c r="I127" s="309"/>
      <c r="J127" s="309"/>
      <c r="K127" s="309"/>
      <c r="L127" s="305" t="s">
        <v>315</v>
      </c>
      <c r="M127" s="305" t="s">
        <v>291</v>
      </c>
      <c r="N127" s="305" t="s">
        <v>292</v>
      </c>
      <c r="O127" s="305" t="s">
        <v>293</v>
      </c>
    </row>
    <row r="128" spans="1:15" ht="15.75" customHeight="1">
      <c r="A128" s="120">
        <v>6</v>
      </c>
      <c r="B128" s="120">
        <v>11</v>
      </c>
      <c r="C128" s="121">
        <v>101</v>
      </c>
      <c r="D128" s="121">
        <v>118</v>
      </c>
      <c r="E128" s="120">
        <v>0</v>
      </c>
      <c r="F128" s="120">
        <v>0</v>
      </c>
      <c r="G128" s="120">
        <v>0</v>
      </c>
      <c r="H128" s="120">
        <v>0</v>
      </c>
      <c r="I128" s="120">
        <v>4</v>
      </c>
      <c r="J128" s="120">
        <v>37</v>
      </c>
      <c r="K128" s="156">
        <v>1593</v>
      </c>
      <c r="L128" s="120">
        <v>6</v>
      </c>
      <c r="M128" s="120">
        <v>11</v>
      </c>
      <c r="N128" s="121">
        <v>101</v>
      </c>
      <c r="O128" s="121">
        <v>118</v>
      </c>
    </row>
    <row r="129" ht="10.5" customHeight="1">
      <c r="A129" s="298" t="s">
        <v>550</v>
      </c>
    </row>
    <row r="130" spans="1:7" ht="15" customHeight="1">
      <c r="A130" s="300" t="s">
        <v>282</v>
      </c>
      <c r="B130" s="301"/>
      <c r="C130" s="301"/>
      <c r="D130" s="302"/>
      <c r="E130" s="310" t="s">
        <v>326</v>
      </c>
      <c r="F130" s="308" t="s">
        <v>289</v>
      </c>
      <c r="G130" s="308" t="s">
        <v>290</v>
      </c>
    </row>
    <row r="131" spans="1:7" ht="15.75" customHeight="1">
      <c r="A131" s="305" t="s">
        <v>315</v>
      </c>
      <c r="B131" s="305" t="s">
        <v>291</v>
      </c>
      <c r="C131" s="305" t="s">
        <v>292</v>
      </c>
      <c r="D131" s="305" t="s">
        <v>293</v>
      </c>
      <c r="E131" s="311"/>
      <c r="F131" s="309"/>
      <c r="G131" s="309"/>
    </row>
    <row r="132" spans="1:7" ht="15.75" customHeight="1">
      <c r="A132" s="120">
        <v>30</v>
      </c>
      <c r="B132" s="120">
        <v>64</v>
      </c>
      <c r="C132" s="121">
        <v>810</v>
      </c>
      <c r="D132" s="121">
        <v>904</v>
      </c>
      <c r="E132" s="120">
        <v>24</v>
      </c>
      <c r="F132" s="120">
        <v>60</v>
      </c>
      <c r="G132" s="156">
        <v>1852</v>
      </c>
    </row>
    <row r="133" ht="10.5" customHeight="1">
      <c r="A133" s="298" t="s">
        <v>551</v>
      </c>
    </row>
    <row r="134" spans="1:6" ht="15" customHeight="1">
      <c r="A134" s="300" t="s">
        <v>282</v>
      </c>
      <c r="B134" s="301"/>
      <c r="C134" s="301"/>
      <c r="D134" s="302"/>
      <c r="E134" s="310" t="s">
        <v>326</v>
      </c>
      <c r="F134" s="308" t="s">
        <v>327</v>
      </c>
    </row>
    <row r="135" spans="1:6" ht="15.75" customHeight="1">
      <c r="A135" s="305" t="s">
        <v>315</v>
      </c>
      <c r="B135" s="305" t="s">
        <v>291</v>
      </c>
      <c r="C135" s="305" t="s">
        <v>292</v>
      </c>
      <c r="D135" s="305" t="s">
        <v>293</v>
      </c>
      <c r="E135" s="311"/>
      <c r="F135" s="309"/>
    </row>
    <row r="136" spans="1:6" ht="15.75" customHeight="1">
      <c r="A136" s="120">
        <v>25</v>
      </c>
      <c r="B136" s="120">
        <v>60</v>
      </c>
      <c r="C136" s="121">
        <v>594</v>
      </c>
      <c r="D136" s="121">
        <v>679</v>
      </c>
      <c r="E136" s="120">
        <v>24</v>
      </c>
      <c r="F136" s="156">
        <v>1103</v>
      </c>
    </row>
    <row r="137" ht="10.5" customHeight="1">
      <c r="A137" s="298" t="s">
        <v>552</v>
      </c>
    </row>
    <row r="138" spans="1:2" ht="15" customHeight="1">
      <c r="A138" s="307" t="s">
        <v>326</v>
      </c>
      <c r="B138" s="305" t="s">
        <v>337</v>
      </c>
    </row>
    <row r="139" spans="1:2" ht="15.75" customHeight="1">
      <c r="A139" s="121">
        <v>183</v>
      </c>
      <c r="B139" s="156">
        <v>2905</v>
      </c>
    </row>
    <row r="140" ht="10.5" customHeight="1">
      <c r="A140" s="298" t="s">
        <v>556</v>
      </c>
    </row>
    <row r="141" spans="1:5" ht="15" customHeight="1">
      <c r="A141" s="300" t="s">
        <v>282</v>
      </c>
      <c r="B141" s="301"/>
      <c r="C141" s="301"/>
      <c r="D141" s="302"/>
      <c r="E141" s="310" t="s">
        <v>326</v>
      </c>
    </row>
    <row r="142" spans="1:5" ht="15.75" customHeight="1">
      <c r="A142" s="305" t="s">
        <v>315</v>
      </c>
      <c r="B142" s="305" t="s">
        <v>291</v>
      </c>
      <c r="C142" s="305" t="s">
        <v>292</v>
      </c>
      <c r="D142" s="305" t="s">
        <v>293</v>
      </c>
      <c r="E142" s="311"/>
    </row>
    <row r="143" spans="1:5" ht="15.75" customHeight="1">
      <c r="A143" s="120">
        <v>2</v>
      </c>
      <c r="B143" s="120">
        <v>15</v>
      </c>
      <c r="C143" s="120">
        <v>75</v>
      </c>
      <c r="D143" s="120">
        <v>92</v>
      </c>
      <c r="E143" s="120">
        <v>3</v>
      </c>
    </row>
    <row r="144" ht="13.5" customHeight="1">
      <c r="A144" s="299" t="s">
        <v>557</v>
      </c>
    </row>
    <row r="145" ht="13.5" customHeight="1">
      <c r="A145" s="298" t="s">
        <v>547</v>
      </c>
    </row>
    <row r="146" spans="1:2" ht="15" customHeight="1">
      <c r="A146" s="307" t="s">
        <v>326</v>
      </c>
      <c r="B146" s="305" t="s">
        <v>337</v>
      </c>
    </row>
    <row r="147" spans="1:2" ht="15.75" customHeight="1">
      <c r="A147" s="120">
        <v>12</v>
      </c>
      <c r="B147" s="120">
        <v>12</v>
      </c>
    </row>
    <row r="148" ht="10.5" customHeight="1">
      <c r="A148" s="298" t="s">
        <v>549</v>
      </c>
    </row>
    <row r="149" spans="1:7" ht="15" customHeight="1">
      <c r="A149" s="300" t="s">
        <v>282</v>
      </c>
      <c r="B149" s="301"/>
      <c r="C149" s="301"/>
      <c r="D149" s="302"/>
      <c r="E149" s="310" t="s">
        <v>326</v>
      </c>
      <c r="F149" s="308" t="s">
        <v>321</v>
      </c>
      <c r="G149" s="308" t="s">
        <v>337</v>
      </c>
    </row>
    <row r="150" spans="1:7" ht="15.75" customHeight="1">
      <c r="A150" s="305" t="s">
        <v>315</v>
      </c>
      <c r="B150" s="305" t="s">
        <v>291</v>
      </c>
      <c r="C150" s="305" t="s">
        <v>292</v>
      </c>
      <c r="D150" s="305" t="s">
        <v>293</v>
      </c>
      <c r="E150" s="311"/>
      <c r="F150" s="309"/>
      <c r="G150" s="309"/>
    </row>
    <row r="151" spans="1:7" ht="15.75" customHeight="1">
      <c r="A151" s="120">
        <v>20</v>
      </c>
      <c r="B151" s="120">
        <v>10</v>
      </c>
      <c r="C151" s="121">
        <v>191</v>
      </c>
      <c r="D151" s="121">
        <v>221</v>
      </c>
      <c r="E151" s="120">
        <v>2</v>
      </c>
      <c r="F151" s="120">
        <v>2</v>
      </c>
      <c r="G151" s="121">
        <v>221</v>
      </c>
    </row>
    <row r="152" ht="10.5" customHeight="1">
      <c r="A152" s="298" t="s">
        <v>550</v>
      </c>
    </row>
    <row r="153" spans="1:7" ht="15" customHeight="1">
      <c r="A153" s="300" t="s">
        <v>282</v>
      </c>
      <c r="B153" s="301"/>
      <c r="C153" s="301"/>
      <c r="D153" s="302"/>
      <c r="E153" s="310" t="s">
        <v>326</v>
      </c>
      <c r="F153" s="308" t="s">
        <v>289</v>
      </c>
      <c r="G153" s="308" t="s">
        <v>290</v>
      </c>
    </row>
    <row r="154" spans="1:7" ht="15.75" customHeight="1">
      <c r="A154" s="305" t="s">
        <v>315</v>
      </c>
      <c r="B154" s="305" t="s">
        <v>291</v>
      </c>
      <c r="C154" s="305" t="s">
        <v>292</v>
      </c>
      <c r="D154" s="305" t="s">
        <v>293</v>
      </c>
      <c r="E154" s="311"/>
      <c r="F154" s="309"/>
      <c r="G154" s="309"/>
    </row>
    <row r="155" spans="1:7" ht="15.75" customHeight="1">
      <c r="A155" s="120">
        <v>69</v>
      </c>
      <c r="B155" s="121">
        <v>163</v>
      </c>
      <c r="C155" s="156">
        <v>1338</v>
      </c>
      <c r="D155" s="156">
        <v>1570</v>
      </c>
      <c r="E155" s="120">
        <v>50</v>
      </c>
      <c r="F155" s="121">
        <v>170</v>
      </c>
      <c r="G155" s="156">
        <v>3170</v>
      </c>
    </row>
    <row r="156" ht="10.5" customHeight="1">
      <c r="A156" s="298" t="s">
        <v>551</v>
      </c>
    </row>
    <row r="157" spans="1:6" ht="15" customHeight="1">
      <c r="A157" s="300" t="s">
        <v>282</v>
      </c>
      <c r="B157" s="301"/>
      <c r="C157" s="301"/>
      <c r="D157" s="302"/>
      <c r="E157" s="310" t="s">
        <v>326</v>
      </c>
      <c r="F157" s="308" t="s">
        <v>327</v>
      </c>
    </row>
    <row r="158" spans="1:6" ht="15.75" customHeight="1">
      <c r="A158" s="305" t="s">
        <v>315</v>
      </c>
      <c r="B158" s="305" t="s">
        <v>291</v>
      </c>
      <c r="C158" s="305" t="s">
        <v>292</v>
      </c>
      <c r="D158" s="305" t="s">
        <v>293</v>
      </c>
      <c r="E158" s="311"/>
      <c r="F158" s="309"/>
    </row>
    <row r="159" spans="1:6" ht="15.75" customHeight="1">
      <c r="A159" s="120">
        <v>31</v>
      </c>
      <c r="B159" s="120">
        <v>45</v>
      </c>
      <c r="C159" s="121">
        <v>644</v>
      </c>
      <c r="D159" s="121">
        <v>720</v>
      </c>
      <c r="E159" s="120">
        <v>17</v>
      </c>
      <c r="F159" s="121">
        <v>720</v>
      </c>
    </row>
    <row r="160" ht="10.5" customHeight="1">
      <c r="A160" s="298" t="s">
        <v>552</v>
      </c>
    </row>
    <row r="161" spans="1:2" ht="15" customHeight="1">
      <c r="A161" s="307" t="s">
        <v>326</v>
      </c>
      <c r="B161" s="305" t="s">
        <v>337</v>
      </c>
    </row>
    <row r="162" spans="1:2" ht="15.75" customHeight="1">
      <c r="A162" s="120">
        <v>17</v>
      </c>
      <c r="B162" s="121">
        <v>363</v>
      </c>
    </row>
    <row r="163" ht="10.5" customHeight="1">
      <c r="A163" s="298" t="s">
        <v>553</v>
      </c>
    </row>
    <row r="164" spans="1:2" ht="15" customHeight="1">
      <c r="A164" s="307" t="s">
        <v>326</v>
      </c>
      <c r="B164" s="305" t="s">
        <v>337</v>
      </c>
    </row>
    <row r="165" spans="1:2" ht="15.75" customHeight="1">
      <c r="A165" s="120">
        <v>6</v>
      </c>
      <c r="B165" s="121">
        <v>102</v>
      </c>
    </row>
    <row r="166" ht="10.5" customHeight="1">
      <c r="A166" s="298" t="s">
        <v>558</v>
      </c>
    </row>
    <row r="167" ht="13.5" customHeight="1">
      <c r="A167" s="299" t="s">
        <v>559</v>
      </c>
    </row>
    <row r="168" spans="1:5" ht="15" customHeight="1">
      <c r="A168" s="300" t="s">
        <v>282</v>
      </c>
      <c r="B168" s="301"/>
      <c r="C168" s="301"/>
      <c r="D168" s="302"/>
      <c r="E168" s="310" t="s">
        <v>326</v>
      </c>
    </row>
    <row r="169" spans="1:5" ht="15.75" customHeight="1">
      <c r="A169" s="305" t="s">
        <v>315</v>
      </c>
      <c r="B169" s="305" t="s">
        <v>291</v>
      </c>
      <c r="C169" s="305" t="s">
        <v>292</v>
      </c>
      <c r="D169" s="305" t="s">
        <v>293</v>
      </c>
      <c r="E169" s="311"/>
    </row>
    <row r="170" spans="1:5" ht="15.75" customHeight="1">
      <c r="A170" s="120">
        <v>2</v>
      </c>
      <c r="B170" s="120">
        <v>9</v>
      </c>
      <c r="C170" s="120">
        <v>93</v>
      </c>
      <c r="D170" s="121">
        <v>104</v>
      </c>
      <c r="E170" s="120">
        <v>2</v>
      </c>
    </row>
    <row r="171" ht="12.75" customHeight="1">
      <c r="A171" s="296" t="s">
        <v>251</v>
      </c>
    </row>
    <row r="172" ht="12.75" customHeight="1">
      <c r="A172" s="296" t="s">
        <v>252</v>
      </c>
    </row>
    <row r="173" ht="12.75" customHeight="1">
      <c r="A173" s="296" t="s">
        <v>253</v>
      </c>
    </row>
    <row r="174" ht="12.75" customHeight="1">
      <c r="A174" s="296" t="s">
        <v>575</v>
      </c>
    </row>
    <row r="175" ht="12.75" customHeight="1">
      <c r="A175" s="296" t="s">
        <v>583</v>
      </c>
    </row>
    <row r="176" ht="10.5" customHeight="1">
      <c r="A176" s="298" t="s">
        <v>576</v>
      </c>
    </row>
    <row r="177" spans="1:5" ht="15" customHeight="1">
      <c r="A177" s="300" t="s">
        <v>577</v>
      </c>
      <c r="B177" s="301"/>
      <c r="C177" s="301"/>
      <c r="D177" s="301"/>
      <c r="E177" s="302"/>
    </row>
    <row r="178" spans="1:5" ht="15.75" customHeight="1">
      <c r="A178" s="300" t="s">
        <v>282</v>
      </c>
      <c r="B178" s="301"/>
      <c r="C178" s="301"/>
      <c r="D178" s="302"/>
      <c r="E178" s="310" t="s">
        <v>326</v>
      </c>
    </row>
    <row r="179" spans="1:5" ht="15.75" customHeight="1">
      <c r="A179" s="305" t="s">
        <v>315</v>
      </c>
      <c r="B179" s="305" t="s">
        <v>291</v>
      </c>
      <c r="C179" s="305" t="s">
        <v>292</v>
      </c>
      <c r="D179" s="305" t="s">
        <v>293</v>
      </c>
      <c r="E179" s="311"/>
    </row>
    <row r="180" spans="1:5" ht="15.75" customHeight="1">
      <c r="A180" s="120">
        <v>0</v>
      </c>
      <c r="B180" s="120">
        <v>0</v>
      </c>
      <c r="C180" s="120">
        <v>0</v>
      </c>
      <c r="D180" s="120">
        <v>0</v>
      </c>
      <c r="E180" s="120">
        <v>0</v>
      </c>
    </row>
    <row r="181" spans="1:5" ht="15" customHeight="1">
      <c r="A181" s="314" t="s">
        <v>578</v>
      </c>
      <c r="B181" s="315"/>
      <c r="C181" s="315"/>
      <c r="D181" s="315"/>
      <c r="E181" s="316"/>
    </row>
    <row r="182" spans="1:5" ht="15.75" customHeight="1">
      <c r="A182" s="300" t="s">
        <v>282</v>
      </c>
      <c r="B182" s="301"/>
      <c r="C182" s="301"/>
      <c r="D182" s="302"/>
      <c r="E182" s="310" t="s">
        <v>326</v>
      </c>
    </row>
    <row r="183" spans="1:5" ht="15.75" customHeight="1">
      <c r="A183" s="305" t="s">
        <v>315</v>
      </c>
      <c r="B183" s="305" t="s">
        <v>291</v>
      </c>
      <c r="C183" s="305" t="s">
        <v>292</v>
      </c>
      <c r="D183" s="305" t="s">
        <v>293</v>
      </c>
      <c r="E183" s="311"/>
    </row>
    <row r="184" spans="1:5" ht="15.75" customHeight="1">
      <c r="A184" s="120">
        <v>0</v>
      </c>
      <c r="B184" s="120">
        <v>0</v>
      </c>
      <c r="C184" s="120">
        <v>0</v>
      </c>
      <c r="D184" s="120">
        <v>0</v>
      </c>
      <c r="E184" s="120">
        <v>0</v>
      </c>
    </row>
    <row r="185" spans="1:5" ht="15" customHeight="1">
      <c r="A185" s="314" t="s">
        <v>579</v>
      </c>
      <c r="B185" s="315"/>
      <c r="C185" s="315"/>
      <c r="D185" s="315"/>
      <c r="E185" s="316"/>
    </row>
    <row r="186" spans="1:5" ht="15.75" customHeight="1">
      <c r="A186" s="300" t="s">
        <v>282</v>
      </c>
      <c r="B186" s="301"/>
      <c r="C186" s="301"/>
      <c r="D186" s="302"/>
      <c r="E186" s="310" t="s">
        <v>326</v>
      </c>
    </row>
    <row r="187" spans="1:5" ht="15.75" customHeight="1">
      <c r="A187" s="305" t="s">
        <v>315</v>
      </c>
      <c r="B187" s="305" t="s">
        <v>291</v>
      </c>
      <c r="C187" s="305" t="s">
        <v>292</v>
      </c>
      <c r="D187" s="305" t="s">
        <v>293</v>
      </c>
      <c r="E187" s="311"/>
    </row>
    <row r="188" spans="1:5" ht="15.75" customHeight="1">
      <c r="A188" s="120">
        <v>0</v>
      </c>
      <c r="B188" s="120">
        <v>0</v>
      </c>
      <c r="C188" s="120">
        <v>0</v>
      </c>
      <c r="D188" s="120">
        <v>0</v>
      </c>
      <c r="E188" s="120">
        <v>0</v>
      </c>
    </row>
    <row r="189" spans="1:5" ht="15" customHeight="1">
      <c r="A189" s="300" t="s">
        <v>381</v>
      </c>
      <c r="B189" s="301"/>
      <c r="C189" s="301"/>
      <c r="D189" s="301"/>
      <c r="E189" s="302"/>
    </row>
    <row r="190" spans="1:5" ht="15.75" customHeight="1">
      <c r="A190" s="300" t="s">
        <v>282</v>
      </c>
      <c r="B190" s="301"/>
      <c r="C190" s="301"/>
      <c r="D190" s="302"/>
      <c r="E190" s="310" t="s">
        <v>326</v>
      </c>
    </row>
    <row r="191" spans="1:5" ht="15.75" customHeight="1">
      <c r="A191" s="305" t="s">
        <v>315</v>
      </c>
      <c r="B191" s="305" t="s">
        <v>291</v>
      </c>
      <c r="C191" s="305" t="s">
        <v>292</v>
      </c>
      <c r="D191" s="305" t="s">
        <v>293</v>
      </c>
      <c r="E191" s="311"/>
    </row>
    <row r="192" spans="1:5" ht="15.75" customHeight="1">
      <c r="A192" s="120">
        <v>0</v>
      </c>
      <c r="B192" s="120">
        <v>0</v>
      </c>
      <c r="C192" s="120">
        <v>0</v>
      </c>
      <c r="D192" s="120">
        <v>0</v>
      </c>
      <c r="E192" s="120">
        <v>0</v>
      </c>
    </row>
  </sheetData>
  <sheetProtection/>
  <mergeCells count="103">
    <mergeCell ref="A186:D186"/>
    <mergeCell ref="E186:E187"/>
    <mergeCell ref="A189:E189"/>
    <mergeCell ref="A190:D190"/>
    <mergeCell ref="E190:E191"/>
    <mergeCell ref="A178:D178"/>
    <mergeCell ref="E178:E179"/>
    <mergeCell ref="A181:E181"/>
    <mergeCell ref="A182:D182"/>
    <mergeCell ref="E182:E183"/>
    <mergeCell ref="G149:G150"/>
    <mergeCell ref="A153:D153"/>
    <mergeCell ref="E153:E154"/>
    <mergeCell ref="F153:F154"/>
    <mergeCell ref="G153:G154"/>
    <mergeCell ref="E168:E169"/>
    <mergeCell ref="A177:E177"/>
    <mergeCell ref="A185:E185"/>
    <mergeCell ref="A157:D157"/>
    <mergeCell ref="E157:E158"/>
    <mergeCell ref="F157:F158"/>
    <mergeCell ref="A168:D168"/>
    <mergeCell ref="A11:L11"/>
    <mergeCell ref="A22:D22"/>
    <mergeCell ref="E22:E23"/>
    <mergeCell ref="F22:F23"/>
    <mergeCell ref="G22:G23"/>
    <mergeCell ref="M11:M13"/>
    <mergeCell ref="A12:D12"/>
    <mergeCell ref="E12:H12"/>
    <mergeCell ref="I12:L12"/>
    <mergeCell ref="A18:D18"/>
    <mergeCell ref="E18:H18"/>
    <mergeCell ref="I18:I19"/>
    <mergeCell ref="J18:J19"/>
    <mergeCell ref="K18:K19"/>
    <mergeCell ref="A45:D45"/>
    <mergeCell ref="E45:H45"/>
    <mergeCell ref="I45:I46"/>
    <mergeCell ref="J45:J46"/>
    <mergeCell ref="K45:K46"/>
    <mergeCell ref="A49:D49"/>
    <mergeCell ref="E49:E50"/>
    <mergeCell ref="F49:F50"/>
    <mergeCell ref="G49:G50"/>
    <mergeCell ref="G66:I66"/>
    <mergeCell ref="J66:J67"/>
    <mergeCell ref="A53:D53"/>
    <mergeCell ref="E53:E54"/>
    <mergeCell ref="F53:F54"/>
    <mergeCell ref="G53:G54"/>
    <mergeCell ref="A61:D61"/>
    <mergeCell ref="E61:E62"/>
    <mergeCell ref="F61:F62"/>
    <mergeCell ref="K66:K67"/>
    <mergeCell ref="L66:L67"/>
    <mergeCell ref="A75:D75"/>
    <mergeCell ref="E75:H75"/>
    <mergeCell ref="A78:D78"/>
    <mergeCell ref="E78:H78"/>
    <mergeCell ref="A66:A67"/>
    <mergeCell ref="B66:B67"/>
    <mergeCell ref="C66:E66"/>
    <mergeCell ref="F66:F67"/>
    <mergeCell ref="A84:D84"/>
    <mergeCell ref="E84:E85"/>
    <mergeCell ref="A93:D93"/>
    <mergeCell ref="E93:H93"/>
    <mergeCell ref="I93:I94"/>
    <mergeCell ref="J93:J94"/>
    <mergeCell ref="K93:K94"/>
    <mergeCell ref="L93:O93"/>
    <mergeCell ref="A97:D97"/>
    <mergeCell ref="E97:E98"/>
    <mergeCell ref="F97:F98"/>
    <mergeCell ref="G97:G98"/>
    <mergeCell ref="A101:D101"/>
    <mergeCell ref="E101:E102"/>
    <mergeCell ref="F101:F102"/>
    <mergeCell ref="G101:G102"/>
    <mergeCell ref="A106:D106"/>
    <mergeCell ref="E106:E107"/>
    <mergeCell ref="F106:F107"/>
    <mergeCell ref="A123:D123"/>
    <mergeCell ref="E123:E124"/>
    <mergeCell ref="A126:D126"/>
    <mergeCell ref="E126:H126"/>
    <mergeCell ref="I126:I127"/>
    <mergeCell ref="J126:J127"/>
    <mergeCell ref="K126:K127"/>
    <mergeCell ref="L126:O126"/>
    <mergeCell ref="A130:D130"/>
    <mergeCell ref="E130:E131"/>
    <mergeCell ref="F130:F131"/>
    <mergeCell ref="G130:G131"/>
    <mergeCell ref="A134:D134"/>
    <mergeCell ref="E134:E135"/>
    <mergeCell ref="F134:F135"/>
    <mergeCell ref="A141:D141"/>
    <mergeCell ref="E141:E142"/>
    <mergeCell ref="A149:D149"/>
    <mergeCell ref="E149:E150"/>
    <mergeCell ref="F149:F150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4">
      <selection activeCell="O18" sqref="O18"/>
    </sheetView>
  </sheetViews>
  <sheetFormatPr defaultColWidth="8.00390625" defaultRowHeight="15"/>
  <cols>
    <col min="1" max="1" width="5.8515625" style="119" customWidth="1"/>
    <col min="2" max="2" width="6.8515625" style="119" customWidth="1"/>
    <col min="3" max="3" width="5.8515625" style="119" customWidth="1"/>
    <col min="4" max="4" width="6.8515625" style="119" customWidth="1"/>
    <col min="5" max="5" width="5.8515625" style="119" customWidth="1"/>
    <col min="6" max="6" width="6.8515625" style="119" customWidth="1"/>
    <col min="7" max="7" width="5.8515625" style="119" customWidth="1"/>
    <col min="8" max="8" width="6.8515625" style="119" customWidth="1"/>
    <col min="9" max="9" width="5.8515625" style="119" customWidth="1"/>
    <col min="10" max="10" width="6.8515625" style="119" customWidth="1"/>
    <col min="11" max="11" width="5.8515625" style="119" customWidth="1"/>
    <col min="12" max="12" width="6.8515625" style="119" customWidth="1"/>
    <col min="13" max="13" width="5.8515625" style="119" customWidth="1"/>
    <col min="14" max="14" width="6.8515625" style="119" customWidth="1"/>
    <col min="15" max="15" width="5.8515625" style="119" customWidth="1"/>
    <col min="16" max="16" width="6.8515625" style="119" customWidth="1"/>
    <col min="17" max="18" width="5.8515625" style="119" customWidth="1"/>
    <col min="19" max="19" width="6.8515625" style="119" customWidth="1"/>
    <col min="20" max="20" width="17.00390625" style="119" customWidth="1"/>
    <col min="21" max="21" width="2.8515625" style="119" customWidth="1"/>
    <col min="22" max="16384" width="8.00390625" style="119" customWidth="1"/>
  </cols>
  <sheetData>
    <row r="1" ht="13.5" customHeight="1">
      <c r="A1" s="296" t="s">
        <v>250</v>
      </c>
    </row>
    <row r="2" ht="12.75" customHeight="1">
      <c r="A2" s="297" t="s">
        <v>251</v>
      </c>
    </row>
    <row r="3" ht="12.75" customHeight="1">
      <c r="A3" s="296" t="s">
        <v>252</v>
      </c>
    </row>
    <row r="4" ht="16.5" customHeight="1">
      <c r="A4" s="312" t="s">
        <v>467</v>
      </c>
    </row>
    <row r="5" ht="16.5" customHeight="1">
      <c r="A5" s="299" t="s">
        <v>279</v>
      </c>
    </row>
    <row r="6" ht="16.5" customHeight="1">
      <c r="A6" s="298" t="s">
        <v>468</v>
      </c>
    </row>
    <row r="7" ht="12.75" customHeight="1">
      <c r="A7" s="296" t="s">
        <v>253</v>
      </c>
    </row>
    <row r="8" ht="12.75" customHeight="1">
      <c r="A8" s="296" t="s">
        <v>272</v>
      </c>
    </row>
    <row r="9" ht="12.75" customHeight="1">
      <c r="A9" s="296" t="s">
        <v>273</v>
      </c>
    </row>
    <row r="10" ht="12.75" customHeight="1">
      <c r="A10" s="296" t="s">
        <v>583</v>
      </c>
    </row>
    <row r="11" spans="1:4" ht="15" customHeight="1">
      <c r="A11" s="300" t="s">
        <v>282</v>
      </c>
      <c r="B11" s="301"/>
      <c r="C11" s="301"/>
      <c r="D11" s="302"/>
    </row>
    <row r="12" spans="1:4" ht="15.75" customHeight="1">
      <c r="A12" s="305" t="s">
        <v>315</v>
      </c>
      <c r="B12" s="305" t="s">
        <v>291</v>
      </c>
      <c r="C12" s="305" t="s">
        <v>292</v>
      </c>
      <c r="D12" s="305" t="s">
        <v>293</v>
      </c>
    </row>
    <row r="13" spans="1:4" ht="15.75" customHeight="1">
      <c r="A13" s="156">
        <v>1366</v>
      </c>
      <c r="B13" s="121">
        <v>572</v>
      </c>
      <c r="C13" s="156">
        <v>1005</v>
      </c>
      <c r="D13" s="156">
        <v>2943</v>
      </c>
    </row>
    <row r="14" ht="16.5" customHeight="1">
      <c r="A14" s="312" t="s">
        <v>469</v>
      </c>
    </row>
    <row r="15" ht="16.5" customHeight="1">
      <c r="A15" s="299" t="s">
        <v>279</v>
      </c>
    </row>
    <row r="16" ht="16.5" customHeight="1">
      <c r="A16" s="298" t="s">
        <v>470</v>
      </c>
    </row>
    <row r="17" spans="1:2" ht="15" customHeight="1">
      <c r="A17" s="307" t="s">
        <v>326</v>
      </c>
      <c r="B17" s="305" t="s">
        <v>337</v>
      </c>
    </row>
    <row r="18" spans="1:2" ht="15.75" customHeight="1">
      <c r="A18" s="121">
        <v>187</v>
      </c>
      <c r="B18" s="156">
        <v>1474431</v>
      </c>
    </row>
    <row r="19" ht="10.5" customHeight="1">
      <c r="A19" s="298" t="s">
        <v>471</v>
      </c>
    </row>
    <row r="20" spans="1:9" ht="15" customHeight="1">
      <c r="A20" s="300" t="s">
        <v>282</v>
      </c>
      <c r="B20" s="301"/>
      <c r="C20" s="301"/>
      <c r="D20" s="302"/>
      <c r="E20" s="310" t="s">
        <v>326</v>
      </c>
      <c r="F20" s="308" t="s">
        <v>472</v>
      </c>
      <c r="G20" s="308" t="s">
        <v>290</v>
      </c>
      <c r="H20" s="308" t="s">
        <v>473</v>
      </c>
      <c r="I20" s="308" t="s">
        <v>474</v>
      </c>
    </row>
    <row r="21" spans="1:9" ht="15.75" customHeight="1">
      <c r="A21" s="305" t="s">
        <v>315</v>
      </c>
      <c r="B21" s="305" t="s">
        <v>291</v>
      </c>
      <c r="C21" s="305" t="s">
        <v>292</v>
      </c>
      <c r="D21" s="305" t="s">
        <v>293</v>
      </c>
      <c r="E21" s="311"/>
      <c r="F21" s="309"/>
      <c r="G21" s="309"/>
      <c r="H21" s="309"/>
      <c r="I21" s="309"/>
    </row>
    <row r="22" spans="1:9" ht="15.75" customHeight="1">
      <c r="A22" s="156">
        <v>8681</v>
      </c>
      <c r="B22" s="156">
        <v>4023</v>
      </c>
      <c r="C22" s="156">
        <v>26176</v>
      </c>
      <c r="D22" s="156">
        <v>38880</v>
      </c>
      <c r="E22" s="121">
        <v>169</v>
      </c>
      <c r="F22" s="156">
        <v>5808</v>
      </c>
      <c r="G22" s="156">
        <v>63706</v>
      </c>
      <c r="H22" s="156">
        <v>622607</v>
      </c>
      <c r="I22" s="156">
        <v>1290</v>
      </c>
    </row>
    <row r="23" ht="10.5" customHeight="1">
      <c r="A23" s="298" t="s">
        <v>475</v>
      </c>
    </row>
    <row r="24" spans="1:7" ht="15" customHeight="1">
      <c r="A24" s="300" t="s">
        <v>282</v>
      </c>
      <c r="B24" s="301"/>
      <c r="C24" s="301"/>
      <c r="D24" s="302"/>
      <c r="E24" s="310" t="s">
        <v>326</v>
      </c>
      <c r="F24" s="308" t="s">
        <v>289</v>
      </c>
      <c r="G24" s="308" t="s">
        <v>290</v>
      </c>
    </row>
    <row r="25" spans="1:7" ht="15.75" customHeight="1">
      <c r="A25" s="305" t="s">
        <v>315</v>
      </c>
      <c r="B25" s="305" t="s">
        <v>291</v>
      </c>
      <c r="C25" s="305" t="s">
        <v>292</v>
      </c>
      <c r="D25" s="305" t="s">
        <v>293</v>
      </c>
      <c r="E25" s="311"/>
      <c r="F25" s="309"/>
      <c r="G25" s="309"/>
    </row>
    <row r="26" spans="1:7" ht="15.75" customHeight="1">
      <c r="A26" s="120">
        <v>20</v>
      </c>
      <c r="B26" s="120">
        <v>30</v>
      </c>
      <c r="C26" s="121">
        <v>142</v>
      </c>
      <c r="D26" s="121">
        <v>192</v>
      </c>
      <c r="E26" s="120">
        <v>2</v>
      </c>
      <c r="F26" s="120">
        <v>3</v>
      </c>
      <c r="G26" s="121">
        <v>192</v>
      </c>
    </row>
    <row r="27" ht="10.5" customHeight="1">
      <c r="A27" s="298" t="s">
        <v>476</v>
      </c>
    </row>
    <row r="28" spans="1:6" ht="15" customHeight="1">
      <c r="A28" s="300" t="s">
        <v>282</v>
      </c>
      <c r="B28" s="301"/>
      <c r="C28" s="301"/>
      <c r="D28" s="302"/>
      <c r="E28" s="310" t="s">
        <v>326</v>
      </c>
      <c r="F28" s="308" t="s">
        <v>327</v>
      </c>
    </row>
    <row r="29" spans="1:6" ht="15.75" customHeight="1">
      <c r="A29" s="305" t="s">
        <v>315</v>
      </c>
      <c r="B29" s="305" t="s">
        <v>291</v>
      </c>
      <c r="C29" s="305" t="s">
        <v>292</v>
      </c>
      <c r="D29" s="305" t="s">
        <v>293</v>
      </c>
      <c r="E29" s="311"/>
      <c r="F29" s="309"/>
    </row>
    <row r="30" spans="1:6" ht="15.75" customHeight="1">
      <c r="A30" s="120">
        <v>20</v>
      </c>
      <c r="B30" s="120">
        <v>23</v>
      </c>
      <c r="C30" s="121">
        <v>480</v>
      </c>
      <c r="D30" s="121">
        <v>523</v>
      </c>
      <c r="E30" s="120">
        <v>3</v>
      </c>
      <c r="F30" s="121">
        <v>505</v>
      </c>
    </row>
    <row r="31" ht="12.75" customHeight="1">
      <c r="A31" s="297" t="s">
        <v>251</v>
      </c>
    </row>
    <row r="32" ht="12.75" customHeight="1">
      <c r="A32" s="296" t="s">
        <v>252</v>
      </c>
    </row>
    <row r="33" ht="16.5" customHeight="1">
      <c r="A33" s="312" t="s">
        <v>477</v>
      </c>
    </row>
    <row r="34" ht="16.5" customHeight="1">
      <c r="A34" s="299" t="s">
        <v>279</v>
      </c>
    </row>
    <row r="35" ht="16.5" customHeight="1">
      <c r="A35" s="298" t="s">
        <v>478</v>
      </c>
    </row>
    <row r="36" ht="12.75" customHeight="1">
      <c r="A36" s="296" t="s">
        <v>253</v>
      </c>
    </row>
    <row r="37" ht="12.75" customHeight="1">
      <c r="A37" s="296" t="s">
        <v>272</v>
      </c>
    </row>
    <row r="38" ht="12.75" customHeight="1">
      <c r="A38" s="296" t="s">
        <v>273</v>
      </c>
    </row>
    <row r="39" ht="12.75" customHeight="1">
      <c r="A39" s="296" t="s">
        <v>583</v>
      </c>
    </row>
    <row r="40" spans="1:8" ht="15" customHeight="1">
      <c r="A40" s="300" t="s">
        <v>282</v>
      </c>
      <c r="B40" s="301"/>
      <c r="C40" s="301"/>
      <c r="D40" s="302"/>
      <c r="E40" s="308" t="s">
        <v>286</v>
      </c>
      <c r="F40" s="308" t="s">
        <v>287</v>
      </c>
      <c r="G40" s="308" t="s">
        <v>306</v>
      </c>
      <c r="H40" s="308" t="s">
        <v>290</v>
      </c>
    </row>
    <row r="41" spans="1:8" ht="15.75" customHeight="1">
      <c r="A41" s="305" t="s">
        <v>315</v>
      </c>
      <c r="B41" s="305" t="s">
        <v>291</v>
      </c>
      <c r="C41" s="305" t="s">
        <v>292</v>
      </c>
      <c r="D41" s="305" t="s">
        <v>293</v>
      </c>
      <c r="E41" s="309"/>
      <c r="F41" s="309"/>
      <c r="G41" s="309"/>
      <c r="H41" s="309"/>
    </row>
    <row r="42" spans="1:8" ht="15.75" customHeight="1">
      <c r="A42" s="156">
        <v>3272</v>
      </c>
      <c r="B42" s="156">
        <v>3268</v>
      </c>
      <c r="C42" s="156">
        <v>4774</v>
      </c>
      <c r="D42" s="156">
        <v>11314</v>
      </c>
      <c r="E42" s="156">
        <v>6034</v>
      </c>
      <c r="F42" s="121">
        <v>174</v>
      </c>
      <c r="G42" s="156">
        <v>22350</v>
      </c>
      <c r="H42" s="156">
        <v>679745</v>
      </c>
    </row>
    <row r="43" ht="10.5" customHeight="1">
      <c r="A43" s="298" t="s">
        <v>479</v>
      </c>
    </row>
    <row r="44" spans="1:7" ht="15" customHeight="1">
      <c r="A44" s="300" t="s">
        <v>282</v>
      </c>
      <c r="B44" s="301"/>
      <c r="C44" s="301"/>
      <c r="D44" s="302"/>
      <c r="E44" s="308" t="s">
        <v>286</v>
      </c>
      <c r="F44" s="308" t="s">
        <v>321</v>
      </c>
      <c r="G44" s="308" t="s">
        <v>290</v>
      </c>
    </row>
    <row r="45" spans="1:7" ht="15.75" customHeight="1">
      <c r="A45" s="305" t="s">
        <v>315</v>
      </c>
      <c r="B45" s="305" t="s">
        <v>291</v>
      </c>
      <c r="C45" s="305" t="s">
        <v>292</v>
      </c>
      <c r="D45" s="305" t="s">
        <v>293</v>
      </c>
      <c r="E45" s="309"/>
      <c r="F45" s="309"/>
      <c r="G45" s="309"/>
    </row>
    <row r="46" spans="1:7" ht="15.75" customHeight="1">
      <c r="A46" s="156">
        <v>4110</v>
      </c>
      <c r="B46" s="156">
        <v>1905</v>
      </c>
      <c r="C46" s="156">
        <v>1769</v>
      </c>
      <c r="D46" s="156">
        <v>7784</v>
      </c>
      <c r="E46" s="156">
        <v>4799</v>
      </c>
      <c r="F46" s="156">
        <v>11021</v>
      </c>
      <c r="G46" s="156">
        <v>632396</v>
      </c>
    </row>
    <row r="47" ht="16.5" customHeight="1">
      <c r="A47" s="312" t="s">
        <v>480</v>
      </c>
    </row>
    <row r="48" ht="16.5" customHeight="1">
      <c r="A48" s="299" t="s">
        <v>279</v>
      </c>
    </row>
    <row r="49" ht="16.5" customHeight="1">
      <c r="A49" s="298" t="s">
        <v>481</v>
      </c>
    </row>
    <row r="50" spans="1:8" ht="15" customHeight="1">
      <c r="A50" s="300" t="s">
        <v>282</v>
      </c>
      <c r="B50" s="301"/>
      <c r="C50" s="301"/>
      <c r="D50" s="302"/>
      <c r="E50" s="308" t="s">
        <v>286</v>
      </c>
      <c r="F50" s="308" t="s">
        <v>287</v>
      </c>
      <c r="G50" s="308" t="s">
        <v>306</v>
      </c>
      <c r="H50" s="308" t="s">
        <v>290</v>
      </c>
    </row>
    <row r="51" spans="1:8" ht="15.75" customHeight="1">
      <c r="A51" s="305" t="s">
        <v>315</v>
      </c>
      <c r="B51" s="305" t="s">
        <v>291</v>
      </c>
      <c r="C51" s="305" t="s">
        <v>292</v>
      </c>
      <c r="D51" s="305" t="s">
        <v>293</v>
      </c>
      <c r="E51" s="309"/>
      <c r="F51" s="309"/>
      <c r="G51" s="309"/>
      <c r="H51" s="309"/>
    </row>
    <row r="52" spans="1:8" ht="15.75" customHeight="1">
      <c r="A52" s="121">
        <v>109</v>
      </c>
      <c r="B52" s="121">
        <v>996</v>
      </c>
      <c r="C52" s="156">
        <v>4184</v>
      </c>
      <c r="D52" s="156">
        <v>5289</v>
      </c>
      <c r="E52" s="121">
        <v>921</v>
      </c>
      <c r="F52" s="121">
        <v>210</v>
      </c>
      <c r="G52" s="156">
        <v>25799</v>
      </c>
      <c r="H52" s="156">
        <v>378803</v>
      </c>
    </row>
    <row r="53" ht="10.5" customHeight="1">
      <c r="A53" s="298" t="s">
        <v>482</v>
      </c>
    </row>
    <row r="54" spans="1:8" ht="15" customHeight="1">
      <c r="A54" s="300" t="s">
        <v>282</v>
      </c>
      <c r="B54" s="301"/>
      <c r="C54" s="301"/>
      <c r="D54" s="302"/>
      <c r="E54" s="308" t="s">
        <v>286</v>
      </c>
      <c r="F54" s="308" t="s">
        <v>287</v>
      </c>
      <c r="G54" s="308" t="s">
        <v>306</v>
      </c>
      <c r="H54" s="308" t="s">
        <v>290</v>
      </c>
    </row>
    <row r="55" spans="1:8" ht="15.75" customHeight="1">
      <c r="A55" s="305" t="s">
        <v>315</v>
      </c>
      <c r="B55" s="305" t="s">
        <v>291</v>
      </c>
      <c r="C55" s="305" t="s">
        <v>292</v>
      </c>
      <c r="D55" s="305" t="s">
        <v>293</v>
      </c>
      <c r="E55" s="309"/>
      <c r="F55" s="309"/>
      <c r="G55" s="309"/>
      <c r="H55" s="309"/>
    </row>
    <row r="56" spans="1:8" ht="15.75" customHeight="1">
      <c r="A56" s="156">
        <v>2043</v>
      </c>
      <c r="B56" s="156">
        <v>3418</v>
      </c>
      <c r="C56" s="156">
        <v>3267</v>
      </c>
      <c r="D56" s="156">
        <v>8728</v>
      </c>
      <c r="E56" s="156">
        <v>5124</v>
      </c>
      <c r="F56" s="121">
        <v>156</v>
      </c>
      <c r="G56" s="156">
        <v>17629</v>
      </c>
      <c r="H56" s="156">
        <v>348117</v>
      </c>
    </row>
    <row r="57" ht="10.5" customHeight="1">
      <c r="A57" s="298" t="s">
        <v>483</v>
      </c>
    </row>
    <row r="58" spans="1:8" ht="15" customHeight="1">
      <c r="A58" s="300" t="s">
        <v>282</v>
      </c>
      <c r="B58" s="301"/>
      <c r="C58" s="301"/>
      <c r="D58" s="302"/>
      <c r="E58" s="308" t="s">
        <v>286</v>
      </c>
      <c r="F58" s="308" t="s">
        <v>287</v>
      </c>
      <c r="G58" s="308" t="s">
        <v>306</v>
      </c>
      <c r="H58" s="308" t="s">
        <v>290</v>
      </c>
    </row>
    <row r="59" spans="1:8" ht="15.75" customHeight="1">
      <c r="A59" s="305" t="s">
        <v>315</v>
      </c>
      <c r="B59" s="305" t="s">
        <v>291</v>
      </c>
      <c r="C59" s="305" t="s">
        <v>292</v>
      </c>
      <c r="D59" s="305" t="s">
        <v>293</v>
      </c>
      <c r="E59" s="309"/>
      <c r="F59" s="309"/>
      <c r="G59" s="309"/>
      <c r="H59" s="309"/>
    </row>
    <row r="60" spans="1:8" ht="15.75" customHeight="1">
      <c r="A60" s="121">
        <v>193</v>
      </c>
      <c r="B60" s="121">
        <v>616</v>
      </c>
      <c r="C60" s="156">
        <v>1071</v>
      </c>
      <c r="D60" s="156">
        <v>1880</v>
      </c>
      <c r="E60" s="121">
        <v>647</v>
      </c>
      <c r="F60" s="120">
        <v>89</v>
      </c>
      <c r="G60" s="156">
        <v>10296</v>
      </c>
      <c r="H60" s="156">
        <v>126067</v>
      </c>
    </row>
    <row r="61" ht="10.5" customHeight="1">
      <c r="A61" s="298" t="s">
        <v>484</v>
      </c>
    </row>
    <row r="62" spans="1:8" ht="15" customHeight="1">
      <c r="A62" s="300" t="s">
        <v>282</v>
      </c>
      <c r="B62" s="301"/>
      <c r="C62" s="301"/>
      <c r="D62" s="302"/>
      <c r="E62" s="308" t="s">
        <v>286</v>
      </c>
      <c r="F62" s="308" t="s">
        <v>287</v>
      </c>
      <c r="G62" s="308" t="s">
        <v>306</v>
      </c>
      <c r="H62" s="308" t="s">
        <v>290</v>
      </c>
    </row>
    <row r="63" spans="1:8" ht="15.75" customHeight="1">
      <c r="A63" s="305" t="s">
        <v>315</v>
      </c>
      <c r="B63" s="305" t="s">
        <v>291</v>
      </c>
      <c r="C63" s="305" t="s">
        <v>292</v>
      </c>
      <c r="D63" s="305" t="s">
        <v>293</v>
      </c>
      <c r="E63" s="309"/>
      <c r="F63" s="309"/>
      <c r="G63" s="309"/>
      <c r="H63" s="309"/>
    </row>
    <row r="64" spans="1:8" ht="15.75" customHeight="1">
      <c r="A64" s="120">
        <v>0</v>
      </c>
      <c r="B64" s="120">
        <v>6</v>
      </c>
      <c r="C64" s="120">
        <v>92</v>
      </c>
      <c r="D64" s="120">
        <v>98</v>
      </c>
      <c r="E64" s="120">
        <v>8</v>
      </c>
      <c r="F64" s="120">
        <v>3</v>
      </c>
      <c r="G64" s="121">
        <v>461</v>
      </c>
      <c r="H64" s="156">
        <v>9571</v>
      </c>
    </row>
    <row r="65" ht="12.75" customHeight="1">
      <c r="A65" s="296" t="s">
        <v>251</v>
      </c>
    </row>
    <row r="66" ht="12.75" customHeight="1">
      <c r="A66" s="296" t="s">
        <v>252</v>
      </c>
    </row>
    <row r="67" ht="12.75" customHeight="1">
      <c r="A67" s="296" t="s">
        <v>253</v>
      </c>
    </row>
    <row r="68" ht="12.75" customHeight="1">
      <c r="A68" s="296" t="s">
        <v>274</v>
      </c>
    </row>
    <row r="69" ht="12.75" customHeight="1">
      <c r="A69" s="296" t="s">
        <v>583</v>
      </c>
    </row>
    <row r="70" ht="13.5" customHeight="1">
      <c r="A70" s="299" t="s">
        <v>279</v>
      </c>
    </row>
    <row r="71" ht="13.5" customHeight="1">
      <c r="A71" s="298" t="s">
        <v>485</v>
      </c>
    </row>
    <row r="72" spans="1:7" ht="15" customHeight="1">
      <c r="A72" s="300" t="s">
        <v>282</v>
      </c>
      <c r="B72" s="301"/>
      <c r="C72" s="301"/>
      <c r="D72" s="302"/>
      <c r="E72" s="310" t="s">
        <v>326</v>
      </c>
      <c r="F72" s="308" t="s">
        <v>321</v>
      </c>
      <c r="G72" s="308" t="s">
        <v>290</v>
      </c>
    </row>
    <row r="73" spans="1:7" ht="15.75" customHeight="1">
      <c r="A73" s="305" t="s">
        <v>315</v>
      </c>
      <c r="B73" s="305" t="s">
        <v>291</v>
      </c>
      <c r="C73" s="305" t="s">
        <v>292</v>
      </c>
      <c r="D73" s="305" t="s">
        <v>293</v>
      </c>
      <c r="E73" s="311"/>
      <c r="F73" s="309"/>
      <c r="G73" s="309"/>
    </row>
    <row r="74" spans="1:7" ht="15.75" customHeight="1">
      <c r="A74" s="120">
        <v>0</v>
      </c>
      <c r="B74" s="121">
        <v>708</v>
      </c>
      <c r="C74" s="121">
        <v>480</v>
      </c>
      <c r="D74" s="156">
        <v>1188</v>
      </c>
      <c r="E74" s="120">
        <v>13</v>
      </c>
      <c r="F74" s="120">
        <v>60</v>
      </c>
      <c r="G74" s="156">
        <v>5868</v>
      </c>
    </row>
    <row r="75" ht="10.5" customHeight="1">
      <c r="A75" s="298" t="s">
        <v>486</v>
      </c>
    </row>
    <row r="76" spans="1:3" ht="15" customHeight="1">
      <c r="A76" s="307" t="s">
        <v>326</v>
      </c>
      <c r="B76" s="305" t="s">
        <v>321</v>
      </c>
      <c r="C76" s="305" t="s">
        <v>337</v>
      </c>
    </row>
    <row r="77" spans="1:3" ht="15.75" customHeight="1">
      <c r="A77" s="121">
        <v>135</v>
      </c>
      <c r="B77" s="121">
        <v>123</v>
      </c>
      <c r="C77" s="156">
        <v>122282</v>
      </c>
    </row>
    <row r="78" ht="10.5" customHeight="1">
      <c r="A78" s="298" t="s">
        <v>487</v>
      </c>
    </row>
    <row r="79" spans="1:2" ht="15" customHeight="1">
      <c r="A79" s="305" t="s">
        <v>321</v>
      </c>
      <c r="B79" s="305" t="s">
        <v>327</v>
      </c>
    </row>
    <row r="80" spans="1:2" ht="15.75" customHeight="1">
      <c r="A80" s="121">
        <v>373</v>
      </c>
      <c r="B80" s="156">
        <v>201552</v>
      </c>
    </row>
    <row r="81" ht="10.5" customHeight="1">
      <c r="A81" s="298" t="s">
        <v>488</v>
      </c>
    </row>
    <row r="82" spans="1:2" ht="15" customHeight="1">
      <c r="A82" s="305" t="s">
        <v>321</v>
      </c>
      <c r="B82" s="305" t="s">
        <v>337</v>
      </c>
    </row>
    <row r="83" spans="1:2" ht="15.75" customHeight="1">
      <c r="A83" s="156">
        <v>1080</v>
      </c>
      <c r="B83" s="156">
        <v>284223</v>
      </c>
    </row>
    <row r="84" ht="10.5" customHeight="1">
      <c r="A84" s="298" t="s">
        <v>489</v>
      </c>
    </row>
    <row r="85" spans="1:2" ht="15" customHeight="1">
      <c r="A85" s="305" t="s">
        <v>321</v>
      </c>
      <c r="B85" s="305" t="s">
        <v>337</v>
      </c>
    </row>
    <row r="86" spans="1:2" ht="15.75" customHeight="1">
      <c r="A86" s="121">
        <v>344</v>
      </c>
      <c r="B86" s="156">
        <v>30033</v>
      </c>
    </row>
    <row r="87" ht="10.5" customHeight="1">
      <c r="A87" s="298" t="s">
        <v>490</v>
      </c>
    </row>
    <row r="88" spans="1:2" ht="15" customHeight="1">
      <c r="A88" s="307" t="s">
        <v>326</v>
      </c>
      <c r="B88" s="305" t="s">
        <v>337</v>
      </c>
    </row>
    <row r="89" spans="1:2" ht="15.75" customHeight="1">
      <c r="A89" s="120">
        <v>63</v>
      </c>
      <c r="B89" s="156">
        <v>22088</v>
      </c>
    </row>
    <row r="90" ht="10.5" customHeight="1">
      <c r="A90" s="298" t="s">
        <v>491</v>
      </c>
    </row>
    <row r="91" spans="1:2" ht="15" customHeight="1">
      <c r="A91" s="307" t="s">
        <v>326</v>
      </c>
      <c r="B91" s="305" t="s">
        <v>337</v>
      </c>
    </row>
    <row r="92" spans="1:2" ht="15.75" customHeight="1">
      <c r="A92" s="156">
        <v>2113</v>
      </c>
      <c r="B92" s="156">
        <v>3305260</v>
      </c>
    </row>
    <row r="93" ht="10.5" customHeight="1">
      <c r="A93" s="298" t="s">
        <v>574</v>
      </c>
    </row>
    <row r="94" spans="1:2" ht="15" customHeight="1">
      <c r="A94" s="307" t="s">
        <v>326</v>
      </c>
      <c r="B94" s="305" t="s">
        <v>337</v>
      </c>
    </row>
    <row r="95" spans="1:2" ht="15.75" customHeight="1">
      <c r="A95" s="120">
        <v>1</v>
      </c>
      <c r="B95" s="121">
        <v>100</v>
      </c>
    </row>
    <row r="96" ht="12.75" customHeight="1">
      <c r="A96" s="297" t="s">
        <v>251</v>
      </c>
    </row>
    <row r="97" ht="12.75" customHeight="1">
      <c r="A97" s="296" t="s">
        <v>252</v>
      </c>
    </row>
    <row r="98" ht="16.5" customHeight="1">
      <c r="A98" s="312" t="s">
        <v>492</v>
      </c>
    </row>
    <row r="99" ht="16.5" customHeight="1">
      <c r="A99" s="299" t="s">
        <v>279</v>
      </c>
    </row>
    <row r="100" ht="16.5" customHeight="1">
      <c r="A100" s="298" t="s">
        <v>493</v>
      </c>
    </row>
    <row r="101" ht="12.75" customHeight="1">
      <c r="A101" s="296" t="s">
        <v>253</v>
      </c>
    </row>
    <row r="102" ht="12.75" customHeight="1">
      <c r="A102" s="296" t="s">
        <v>275</v>
      </c>
    </row>
    <row r="103" ht="12.75" customHeight="1">
      <c r="A103" s="296" t="s">
        <v>583</v>
      </c>
    </row>
    <row r="104" spans="1:19" ht="15" customHeight="1">
      <c r="A104" s="320" t="s">
        <v>282</v>
      </c>
      <c r="B104" s="321"/>
      <c r="C104" s="321"/>
      <c r="D104" s="322"/>
      <c r="E104" s="303" t="s">
        <v>326</v>
      </c>
      <c r="F104" s="323" t="s">
        <v>321</v>
      </c>
      <c r="G104" s="323" t="s">
        <v>290</v>
      </c>
      <c r="H104" s="314" t="s">
        <v>494</v>
      </c>
      <c r="I104" s="315"/>
      <c r="J104" s="315"/>
      <c r="K104" s="315"/>
      <c r="L104" s="315"/>
      <c r="M104" s="316"/>
      <c r="N104" s="300" t="s">
        <v>495</v>
      </c>
      <c r="O104" s="301"/>
      <c r="P104" s="301"/>
      <c r="Q104" s="301"/>
      <c r="R104" s="301"/>
      <c r="S104" s="302"/>
    </row>
    <row r="105" spans="1:19" ht="15.75" customHeight="1">
      <c r="A105" s="324"/>
      <c r="B105" s="325"/>
      <c r="C105" s="325"/>
      <c r="D105" s="326"/>
      <c r="E105" s="304"/>
      <c r="F105" s="327"/>
      <c r="G105" s="327"/>
      <c r="H105" s="314" t="s">
        <v>496</v>
      </c>
      <c r="I105" s="316"/>
      <c r="J105" s="314" t="s">
        <v>497</v>
      </c>
      <c r="K105" s="316"/>
      <c r="L105" s="308" t="s">
        <v>498</v>
      </c>
      <c r="M105" s="308" t="s">
        <v>293</v>
      </c>
      <c r="N105" s="314" t="s">
        <v>496</v>
      </c>
      <c r="O105" s="316"/>
      <c r="P105" s="314" t="s">
        <v>497</v>
      </c>
      <c r="Q105" s="316"/>
      <c r="R105" s="308" t="s">
        <v>498</v>
      </c>
      <c r="S105" s="308" t="s">
        <v>293</v>
      </c>
    </row>
    <row r="106" spans="1:19" ht="15.75" customHeight="1">
      <c r="A106" s="305" t="s">
        <v>315</v>
      </c>
      <c r="B106" s="305" t="s">
        <v>291</v>
      </c>
      <c r="C106" s="305" t="s">
        <v>292</v>
      </c>
      <c r="D106" s="305" t="s">
        <v>293</v>
      </c>
      <c r="E106" s="306"/>
      <c r="F106" s="328"/>
      <c r="G106" s="328"/>
      <c r="H106" s="305" t="s">
        <v>499</v>
      </c>
      <c r="I106" s="305" t="s">
        <v>500</v>
      </c>
      <c r="J106" s="305" t="s">
        <v>499</v>
      </c>
      <c r="K106" s="305" t="s">
        <v>500</v>
      </c>
      <c r="L106" s="309"/>
      <c r="M106" s="309"/>
      <c r="N106" s="305" t="s">
        <v>499</v>
      </c>
      <c r="O106" s="305" t="s">
        <v>500</v>
      </c>
      <c r="P106" s="305" t="s">
        <v>499</v>
      </c>
      <c r="Q106" s="305" t="s">
        <v>500</v>
      </c>
      <c r="R106" s="309"/>
      <c r="S106" s="309"/>
    </row>
    <row r="107" spans="1:19" ht="15.75" customHeight="1">
      <c r="A107" s="121">
        <v>399</v>
      </c>
      <c r="B107" s="121">
        <v>364</v>
      </c>
      <c r="C107" s="121">
        <v>510</v>
      </c>
      <c r="D107" s="156">
        <v>1273</v>
      </c>
      <c r="E107" s="120">
        <v>39</v>
      </c>
      <c r="F107" s="121">
        <v>204</v>
      </c>
      <c r="G107" s="156">
        <v>6611</v>
      </c>
      <c r="H107" s="121">
        <v>809</v>
      </c>
      <c r="I107" s="121">
        <v>260</v>
      </c>
      <c r="J107" s="120">
        <v>0</v>
      </c>
      <c r="K107" s="120">
        <v>1</v>
      </c>
      <c r="L107" s="120">
        <v>0</v>
      </c>
      <c r="M107" s="156">
        <v>1070</v>
      </c>
      <c r="N107" s="120">
        <v>3</v>
      </c>
      <c r="O107" s="120">
        <v>8</v>
      </c>
      <c r="P107" s="120">
        <v>15</v>
      </c>
      <c r="Q107" s="120">
        <v>13</v>
      </c>
      <c r="R107" s="120">
        <v>0</v>
      </c>
      <c r="S107" s="120">
        <v>39</v>
      </c>
    </row>
    <row r="108" ht="10.5" customHeight="1">
      <c r="A108" s="298" t="s">
        <v>501</v>
      </c>
    </row>
    <row r="109" spans="1:18" ht="15" customHeight="1">
      <c r="A109" s="320" t="s">
        <v>282</v>
      </c>
      <c r="B109" s="321"/>
      <c r="C109" s="321"/>
      <c r="D109" s="322"/>
      <c r="E109" s="303" t="s">
        <v>326</v>
      </c>
      <c r="F109" s="323" t="s">
        <v>290</v>
      </c>
      <c r="G109" s="314" t="s">
        <v>494</v>
      </c>
      <c r="H109" s="315"/>
      <c r="I109" s="315"/>
      <c r="J109" s="315"/>
      <c r="K109" s="315"/>
      <c r="L109" s="316"/>
      <c r="M109" s="300" t="s">
        <v>495</v>
      </c>
      <c r="N109" s="301"/>
      <c r="O109" s="301"/>
      <c r="P109" s="301"/>
      <c r="Q109" s="301"/>
      <c r="R109" s="302"/>
    </row>
    <row r="110" spans="1:18" ht="15.75" customHeight="1">
      <c r="A110" s="324"/>
      <c r="B110" s="325"/>
      <c r="C110" s="325"/>
      <c r="D110" s="326"/>
      <c r="E110" s="304"/>
      <c r="F110" s="327"/>
      <c r="G110" s="314" t="s">
        <v>496</v>
      </c>
      <c r="H110" s="316"/>
      <c r="I110" s="314" t="s">
        <v>497</v>
      </c>
      <c r="J110" s="316"/>
      <c r="K110" s="308" t="s">
        <v>498</v>
      </c>
      <c r="L110" s="308" t="s">
        <v>293</v>
      </c>
      <c r="M110" s="314" t="s">
        <v>496</v>
      </c>
      <c r="N110" s="316"/>
      <c r="O110" s="314" t="s">
        <v>497</v>
      </c>
      <c r="P110" s="316"/>
      <c r="Q110" s="308" t="s">
        <v>498</v>
      </c>
      <c r="R110" s="308" t="s">
        <v>293</v>
      </c>
    </row>
    <row r="111" spans="1:18" ht="15.75" customHeight="1">
      <c r="A111" s="305" t="s">
        <v>315</v>
      </c>
      <c r="B111" s="305" t="s">
        <v>291</v>
      </c>
      <c r="C111" s="305" t="s">
        <v>292</v>
      </c>
      <c r="D111" s="305" t="s">
        <v>293</v>
      </c>
      <c r="E111" s="306"/>
      <c r="F111" s="328"/>
      <c r="G111" s="305" t="s">
        <v>499</v>
      </c>
      <c r="H111" s="305" t="s">
        <v>500</v>
      </c>
      <c r="I111" s="305" t="s">
        <v>499</v>
      </c>
      <c r="J111" s="305" t="s">
        <v>500</v>
      </c>
      <c r="K111" s="309"/>
      <c r="L111" s="309"/>
      <c r="M111" s="305" t="s">
        <v>499</v>
      </c>
      <c r="N111" s="305" t="s">
        <v>500</v>
      </c>
      <c r="O111" s="305" t="s">
        <v>499</v>
      </c>
      <c r="P111" s="305" t="s">
        <v>500</v>
      </c>
      <c r="Q111" s="309"/>
      <c r="R111" s="309"/>
    </row>
    <row r="112" spans="1:18" ht="15.75" customHeight="1">
      <c r="A112" s="121">
        <v>157</v>
      </c>
      <c r="B112" s="120">
        <v>96</v>
      </c>
      <c r="C112" s="121">
        <v>100</v>
      </c>
      <c r="D112" s="121">
        <v>353</v>
      </c>
      <c r="E112" s="120">
        <v>10</v>
      </c>
      <c r="F112" s="121">
        <v>353</v>
      </c>
      <c r="G112" s="121">
        <v>313</v>
      </c>
      <c r="H112" s="120">
        <v>0</v>
      </c>
      <c r="I112" s="120">
        <v>0</v>
      </c>
      <c r="J112" s="120">
        <v>0</v>
      </c>
      <c r="K112" s="120">
        <v>0</v>
      </c>
      <c r="L112" s="121">
        <v>313</v>
      </c>
      <c r="M112" s="120">
        <v>1</v>
      </c>
      <c r="N112" s="120">
        <v>10</v>
      </c>
      <c r="O112" s="120">
        <v>0</v>
      </c>
      <c r="P112" s="120">
        <v>0</v>
      </c>
      <c r="Q112" s="120">
        <v>0</v>
      </c>
      <c r="R112" s="120">
        <v>11</v>
      </c>
    </row>
    <row r="113" ht="16.5" customHeight="1">
      <c r="A113" s="312" t="s">
        <v>502</v>
      </c>
    </row>
    <row r="114" ht="16.5" customHeight="1">
      <c r="A114" s="299" t="s">
        <v>279</v>
      </c>
    </row>
    <row r="115" ht="16.5" customHeight="1">
      <c r="A115" s="298" t="s">
        <v>503</v>
      </c>
    </row>
    <row r="116" spans="1:13" ht="15" customHeight="1">
      <c r="A116" s="320" t="s">
        <v>282</v>
      </c>
      <c r="B116" s="321"/>
      <c r="C116" s="321"/>
      <c r="D116" s="322"/>
      <c r="E116" s="323" t="s">
        <v>504</v>
      </c>
      <c r="F116" s="314" t="s">
        <v>494</v>
      </c>
      <c r="G116" s="315"/>
      <c r="H116" s="315"/>
      <c r="I116" s="315"/>
      <c r="J116" s="315"/>
      <c r="K116" s="316"/>
      <c r="L116" s="323" t="s">
        <v>505</v>
      </c>
      <c r="M116" s="323" t="s">
        <v>506</v>
      </c>
    </row>
    <row r="117" spans="1:13" ht="15.75" customHeight="1">
      <c r="A117" s="324"/>
      <c r="B117" s="325"/>
      <c r="C117" s="325"/>
      <c r="D117" s="326"/>
      <c r="E117" s="327"/>
      <c r="F117" s="314" t="s">
        <v>496</v>
      </c>
      <c r="G117" s="316"/>
      <c r="H117" s="314" t="s">
        <v>497</v>
      </c>
      <c r="I117" s="316"/>
      <c r="J117" s="308" t="s">
        <v>498</v>
      </c>
      <c r="K117" s="308" t="s">
        <v>293</v>
      </c>
      <c r="L117" s="327"/>
      <c r="M117" s="327"/>
    </row>
    <row r="118" spans="1:13" ht="15.75" customHeight="1">
      <c r="A118" s="305" t="s">
        <v>315</v>
      </c>
      <c r="B118" s="305" t="s">
        <v>291</v>
      </c>
      <c r="C118" s="305" t="s">
        <v>292</v>
      </c>
      <c r="D118" s="305" t="s">
        <v>293</v>
      </c>
      <c r="E118" s="328"/>
      <c r="F118" s="305" t="s">
        <v>499</v>
      </c>
      <c r="G118" s="305" t="s">
        <v>500</v>
      </c>
      <c r="H118" s="305" t="s">
        <v>499</v>
      </c>
      <c r="I118" s="305" t="s">
        <v>500</v>
      </c>
      <c r="J118" s="309"/>
      <c r="K118" s="309"/>
      <c r="L118" s="328"/>
      <c r="M118" s="328"/>
    </row>
    <row r="119" spans="1:13" ht="15.75" customHeight="1">
      <c r="A119" s="156">
        <v>6514</v>
      </c>
      <c r="B119" s="156">
        <v>4792</v>
      </c>
      <c r="C119" s="156">
        <v>2453</v>
      </c>
      <c r="D119" s="156">
        <v>13759</v>
      </c>
      <c r="E119" s="156">
        <v>51239</v>
      </c>
      <c r="F119" s="156">
        <v>8278</v>
      </c>
      <c r="G119" s="156">
        <v>1515</v>
      </c>
      <c r="H119" s="156">
        <v>2419</v>
      </c>
      <c r="I119" s="156">
        <v>1296</v>
      </c>
      <c r="J119" s="120">
        <v>0</v>
      </c>
      <c r="K119" s="156">
        <v>13508</v>
      </c>
      <c r="L119" s="156">
        <v>34628</v>
      </c>
      <c r="M119" s="156">
        <v>15460</v>
      </c>
    </row>
    <row r="120" ht="10.5" customHeight="1">
      <c r="A120" s="298" t="s">
        <v>507</v>
      </c>
    </row>
    <row r="121" spans="1:4" ht="31.5" customHeight="1">
      <c r="A121" s="300" t="s">
        <v>282</v>
      </c>
      <c r="B121" s="301"/>
      <c r="C121" s="301"/>
      <c r="D121" s="302"/>
    </row>
    <row r="122" spans="1:4" ht="15.75" customHeight="1">
      <c r="A122" s="305" t="s">
        <v>315</v>
      </c>
      <c r="B122" s="305" t="s">
        <v>291</v>
      </c>
      <c r="C122" s="305" t="s">
        <v>292</v>
      </c>
      <c r="D122" s="305" t="s">
        <v>293</v>
      </c>
    </row>
    <row r="123" spans="1:4" ht="15.75" customHeight="1">
      <c r="A123" s="156">
        <v>1259</v>
      </c>
      <c r="B123" s="121">
        <v>190</v>
      </c>
      <c r="C123" s="156">
        <v>5514</v>
      </c>
      <c r="D123" s="156">
        <v>6963</v>
      </c>
    </row>
  </sheetData>
  <sheetProtection/>
  <mergeCells count="84">
    <mergeCell ref="H117:I117"/>
    <mergeCell ref="J117:J118"/>
    <mergeCell ref="K117:K118"/>
    <mergeCell ref="A121:D121"/>
    <mergeCell ref="M110:N110"/>
    <mergeCell ref="O110:P110"/>
    <mergeCell ref="L110:L111"/>
    <mergeCell ref="Q110:Q111"/>
    <mergeCell ref="R110:R111"/>
    <mergeCell ref="A116:D117"/>
    <mergeCell ref="E116:E118"/>
    <mergeCell ref="F116:K116"/>
    <mergeCell ref="L116:L118"/>
    <mergeCell ref="M116:M118"/>
    <mergeCell ref="F117:G117"/>
    <mergeCell ref="I110:J110"/>
    <mergeCell ref="K110:K111"/>
    <mergeCell ref="N105:O105"/>
    <mergeCell ref="P105:Q105"/>
    <mergeCell ref="R105:R106"/>
    <mergeCell ref="S105:S106"/>
    <mergeCell ref="A109:D110"/>
    <mergeCell ref="E109:E111"/>
    <mergeCell ref="F109:F111"/>
    <mergeCell ref="G109:L109"/>
    <mergeCell ref="M109:R109"/>
    <mergeCell ref="G110:H110"/>
    <mergeCell ref="A104:D105"/>
    <mergeCell ref="E104:E106"/>
    <mergeCell ref="F104:F106"/>
    <mergeCell ref="G104:G106"/>
    <mergeCell ref="H104:M104"/>
    <mergeCell ref="N104:S104"/>
    <mergeCell ref="H105:I105"/>
    <mergeCell ref="J105:K105"/>
    <mergeCell ref="L105:L106"/>
    <mergeCell ref="M105:M106"/>
    <mergeCell ref="A11:D11"/>
    <mergeCell ref="A20:D20"/>
    <mergeCell ref="E20:E21"/>
    <mergeCell ref="F20:F21"/>
    <mergeCell ref="G20:G21"/>
    <mergeCell ref="H20:H21"/>
    <mergeCell ref="I20:I21"/>
    <mergeCell ref="A24:D24"/>
    <mergeCell ref="E24:E25"/>
    <mergeCell ref="F24:F25"/>
    <mergeCell ref="G24:G25"/>
    <mergeCell ref="A28:D28"/>
    <mergeCell ref="E28:E29"/>
    <mergeCell ref="F28:F29"/>
    <mergeCell ref="A40:D40"/>
    <mergeCell ref="E40:E41"/>
    <mergeCell ref="F40:F41"/>
    <mergeCell ref="G40:G41"/>
    <mergeCell ref="H40:H41"/>
    <mergeCell ref="A44:D44"/>
    <mergeCell ref="E44:E45"/>
    <mergeCell ref="F44:F45"/>
    <mergeCell ref="G44:G45"/>
    <mergeCell ref="A50:D50"/>
    <mergeCell ref="E50:E51"/>
    <mergeCell ref="F50:F51"/>
    <mergeCell ref="G50:G51"/>
    <mergeCell ref="H50:H51"/>
    <mergeCell ref="A54:D54"/>
    <mergeCell ref="E54:E55"/>
    <mergeCell ref="F54:F55"/>
    <mergeCell ref="G54:G55"/>
    <mergeCell ref="H54:H55"/>
    <mergeCell ref="H58:H59"/>
    <mergeCell ref="A62:D62"/>
    <mergeCell ref="E62:E63"/>
    <mergeCell ref="F62:F63"/>
    <mergeCell ref="G62:G63"/>
    <mergeCell ref="H62:H63"/>
    <mergeCell ref="A72:D72"/>
    <mergeCell ref="E72:E73"/>
    <mergeCell ref="F72:F73"/>
    <mergeCell ref="G72:G73"/>
    <mergeCell ref="A58:D58"/>
    <mergeCell ref="E58:E59"/>
    <mergeCell ref="F58:F59"/>
    <mergeCell ref="G58:G59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9"/>
  <sheetViews>
    <sheetView zoomScalePageLayoutView="0" workbookViewId="0" topLeftCell="A1">
      <selection activeCell="O18" sqref="O18"/>
    </sheetView>
  </sheetViews>
  <sheetFormatPr defaultColWidth="8.00390625" defaultRowHeight="15"/>
  <cols>
    <col min="1" max="1" width="5.8515625" style="119" customWidth="1"/>
    <col min="2" max="2" width="6.8515625" style="119" customWidth="1"/>
    <col min="3" max="3" width="5.8515625" style="119" customWidth="1"/>
    <col min="4" max="4" width="6.8515625" style="119" customWidth="1"/>
    <col min="5" max="5" width="5.8515625" style="119" customWidth="1"/>
    <col min="6" max="6" width="6.8515625" style="119" customWidth="1"/>
    <col min="7" max="7" width="5.8515625" style="119" customWidth="1"/>
    <col min="8" max="8" width="6.8515625" style="119" customWidth="1"/>
    <col min="9" max="9" width="5.8515625" style="119" customWidth="1"/>
    <col min="10" max="10" width="6.8515625" style="119" customWidth="1"/>
    <col min="11" max="11" width="5.8515625" style="119" customWidth="1"/>
    <col min="12" max="12" width="6.8515625" style="119" customWidth="1"/>
    <col min="13" max="13" width="5.8515625" style="119" customWidth="1"/>
    <col min="14" max="14" width="6.8515625" style="119" customWidth="1"/>
    <col min="15" max="15" width="5.8515625" style="119" customWidth="1"/>
    <col min="16" max="16" width="42.8515625" style="119" customWidth="1"/>
    <col min="17" max="16384" width="8.00390625" style="119" customWidth="1"/>
  </cols>
  <sheetData>
    <row r="1" ht="13.5" customHeight="1">
      <c r="A1" s="296" t="s">
        <v>250</v>
      </c>
    </row>
    <row r="2" ht="16.5" customHeight="1">
      <c r="A2" s="312" t="s">
        <v>421</v>
      </c>
    </row>
    <row r="3" ht="16.5" customHeight="1">
      <c r="A3" s="299" t="s">
        <v>279</v>
      </c>
    </row>
    <row r="4" ht="16.5" customHeight="1">
      <c r="A4" s="298" t="s">
        <v>422</v>
      </c>
    </row>
    <row r="5" ht="12.75" customHeight="1">
      <c r="A5" s="296" t="s">
        <v>251</v>
      </c>
    </row>
    <row r="6" ht="12.75" customHeight="1">
      <c r="A6" s="296" t="s">
        <v>252</v>
      </c>
    </row>
    <row r="7" ht="12.75" customHeight="1">
      <c r="A7" s="296" t="s">
        <v>253</v>
      </c>
    </row>
    <row r="8" ht="12.75" customHeight="1">
      <c r="A8" s="296" t="s">
        <v>260</v>
      </c>
    </row>
    <row r="9" ht="12.75" customHeight="1">
      <c r="A9" s="296" t="s">
        <v>583</v>
      </c>
    </row>
    <row r="10" spans="1:2" ht="15" customHeight="1">
      <c r="A10" s="307" t="s">
        <v>326</v>
      </c>
      <c r="B10" s="305" t="s">
        <v>327</v>
      </c>
    </row>
    <row r="11" spans="1:2" ht="15.75" customHeight="1">
      <c r="A11" s="121">
        <v>232</v>
      </c>
      <c r="B11" s="156">
        <v>62618</v>
      </c>
    </row>
    <row r="12" ht="10.5" customHeight="1">
      <c r="A12" s="298" t="s">
        <v>423</v>
      </c>
    </row>
    <row r="13" spans="1:7" ht="15" customHeight="1">
      <c r="A13" s="300" t="s">
        <v>282</v>
      </c>
      <c r="B13" s="301"/>
      <c r="C13" s="301"/>
      <c r="D13" s="302"/>
      <c r="E13" s="310" t="s">
        <v>326</v>
      </c>
      <c r="F13" s="308" t="s">
        <v>289</v>
      </c>
      <c r="G13" s="308" t="s">
        <v>290</v>
      </c>
    </row>
    <row r="14" spans="1:7" ht="15.75" customHeight="1">
      <c r="A14" s="305" t="s">
        <v>315</v>
      </c>
      <c r="B14" s="305" t="s">
        <v>291</v>
      </c>
      <c r="C14" s="305" t="s">
        <v>292</v>
      </c>
      <c r="D14" s="305" t="s">
        <v>293</v>
      </c>
      <c r="E14" s="311"/>
      <c r="F14" s="309"/>
      <c r="G14" s="309"/>
    </row>
    <row r="15" spans="1:7" ht="15.75" customHeight="1">
      <c r="A15" s="120">
        <v>13</v>
      </c>
      <c r="B15" s="120">
        <v>9</v>
      </c>
      <c r="C15" s="121">
        <v>414</v>
      </c>
      <c r="D15" s="121">
        <v>436</v>
      </c>
      <c r="E15" s="120">
        <v>14</v>
      </c>
      <c r="F15" s="120">
        <v>88</v>
      </c>
      <c r="G15" s="156">
        <v>2584</v>
      </c>
    </row>
    <row r="16" ht="16.5" customHeight="1">
      <c r="A16" s="312" t="s">
        <v>424</v>
      </c>
    </row>
    <row r="17" ht="16.5" customHeight="1">
      <c r="A17" s="299" t="s">
        <v>279</v>
      </c>
    </row>
    <row r="18" ht="16.5" customHeight="1">
      <c r="A18" s="298" t="s">
        <v>425</v>
      </c>
    </row>
    <row r="19" spans="1:2" ht="15" customHeight="1">
      <c r="A19" s="307" t="s">
        <v>326</v>
      </c>
      <c r="B19" s="305" t="s">
        <v>327</v>
      </c>
    </row>
    <row r="20" spans="1:2" ht="15.75" customHeight="1">
      <c r="A20" s="121">
        <v>416</v>
      </c>
      <c r="B20" s="156">
        <v>414095</v>
      </c>
    </row>
    <row r="21" ht="10.5" customHeight="1">
      <c r="A21" s="298" t="s">
        <v>426</v>
      </c>
    </row>
    <row r="22" spans="1:15" ht="15" customHeight="1">
      <c r="A22" s="300" t="s">
        <v>282</v>
      </c>
      <c r="B22" s="301"/>
      <c r="C22" s="301"/>
      <c r="D22" s="302"/>
      <c r="E22" s="300" t="s">
        <v>286</v>
      </c>
      <c r="F22" s="301"/>
      <c r="G22" s="301"/>
      <c r="H22" s="302"/>
      <c r="I22" s="308" t="s">
        <v>287</v>
      </c>
      <c r="J22" s="308" t="s">
        <v>306</v>
      </c>
      <c r="K22" s="308" t="s">
        <v>290</v>
      </c>
      <c r="L22" s="300" t="s">
        <v>298</v>
      </c>
      <c r="M22" s="301"/>
      <c r="N22" s="301"/>
      <c r="O22" s="302"/>
    </row>
    <row r="23" spans="1:15" ht="15.75" customHeight="1">
      <c r="A23" s="305" t="s">
        <v>315</v>
      </c>
      <c r="B23" s="305" t="s">
        <v>291</v>
      </c>
      <c r="C23" s="305" t="s">
        <v>292</v>
      </c>
      <c r="D23" s="305" t="s">
        <v>293</v>
      </c>
      <c r="E23" s="305" t="s">
        <v>315</v>
      </c>
      <c r="F23" s="305" t="s">
        <v>291</v>
      </c>
      <c r="G23" s="305" t="s">
        <v>292</v>
      </c>
      <c r="H23" s="305" t="s">
        <v>293</v>
      </c>
      <c r="I23" s="309"/>
      <c r="J23" s="309"/>
      <c r="K23" s="309"/>
      <c r="L23" s="305" t="s">
        <v>315</v>
      </c>
      <c r="M23" s="305" t="s">
        <v>291</v>
      </c>
      <c r="N23" s="305" t="s">
        <v>292</v>
      </c>
      <c r="O23" s="305" t="s">
        <v>293</v>
      </c>
    </row>
    <row r="24" spans="1:15" ht="15.75" customHeight="1">
      <c r="A24" s="120">
        <v>42</v>
      </c>
      <c r="B24" s="121">
        <v>410</v>
      </c>
      <c r="C24" s="121">
        <v>503</v>
      </c>
      <c r="D24" s="121">
        <v>955</v>
      </c>
      <c r="E24" s="120">
        <v>35</v>
      </c>
      <c r="F24" s="121">
        <v>192</v>
      </c>
      <c r="G24" s="121">
        <v>113</v>
      </c>
      <c r="H24" s="121">
        <v>340</v>
      </c>
      <c r="I24" s="120">
        <v>38</v>
      </c>
      <c r="J24" s="156">
        <v>3216</v>
      </c>
      <c r="K24" s="156">
        <v>53037</v>
      </c>
      <c r="L24" s="120">
        <v>12</v>
      </c>
      <c r="M24" s="121">
        <v>201</v>
      </c>
      <c r="N24" s="121">
        <v>324</v>
      </c>
      <c r="O24" s="121">
        <v>537</v>
      </c>
    </row>
    <row r="25" ht="10.5" customHeight="1">
      <c r="A25" s="298" t="s">
        <v>427</v>
      </c>
    </row>
    <row r="26" spans="1:2" ht="15" customHeight="1">
      <c r="A26" s="307" t="s">
        <v>326</v>
      </c>
      <c r="B26" s="305" t="s">
        <v>337</v>
      </c>
    </row>
    <row r="27" spans="1:2" ht="15.75" customHeight="1">
      <c r="A27" s="120">
        <v>10</v>
      </c>
      <c r="B27" s="121">
        <v>920</v>
      </c>
    </row>
    <row r="28" ht="10.5" customHeight="1">
      <c r="A28" s="298" t="s">
        <v>428</v>
      </c>
    </row>
    <row r="29" spans="1:7" ht="15" customHeight="1">
      <c r="A29" s="300" t="s">
        <v>282</v>
      </c>
      <c r="B29" s="301"/>
      <c r="C29" s="301"/>
      <c r="D29" s="302"/>
      <c r="E29" s="310" t="s">
        <v>326</v>
      </c>
      <c r="F29" s="308" t="s">
        <v>289</v>
      </c>
      <c r="G29" s="308" t="s">
        <v>290</v>
      </c>
    </row>
    <row r="30" spans="1:7" ht="15.75" customHeight="1">
      <c r="A30" s="305" t="s">
        <v>315</v>
      </c>
      <c r="B30" s="305" t="s">
        <v>291</v>
      </c>
      <c r="C30" s="305" t="s">
        <v>292</v>
      </c>
      <c r="D30" s="305" t="s">
        <v>293</v>
      </c>
      <c r="E30" s="311"/>
      <c r="F30" s="309"/>
      <c r="G30" s="309"/>
    </row>
    <row r="31" spans="1:7" ht="15.75" customHeight="1">
      <c r="A31" s="120">
        <v>18</v>
      </c>
      <c r="B31" s="120">
        <v>20</v>
      </c>
      <c r="C31" s="156">
        <v>3196</v>
      </c>
      <c r="D31" s="156">
        <v>3234</v>
      </c>
      <c r="E31" s="120">
        <v>92</v>
      </c>
      <c r="F31" s="121">
        <v>445</v>
      </c>
      <c r="G31" s="156">
        <v>23799</v>
      </c>
    </row>
    <row r="32" ht="16.5" customHeight="1">
      <c r="A32" s="312" t="s">
        <v>429</v>
      </c>
    </row>
    <row r="33" ht="16.5" customHeight="1">
      <c r="A33" s="299" t="s">
        <v>279</v>
      </c>
    </row>
    <row r="34" ht="16.5" customHeight="1">
      <c r="A34" s="298" t="s">
        <v>430</v>
      </c>
    </row>
    <row r="35" ht="12.75" customHeight="1">
      <c r="A35" s="296" t="s">
        <v>251</v>
      </c>
    </row>
    <row r="36" ht="12.75" customHeight="1">
      <c r="A36" s="296" t="s">
        <v>252</v>
      </c>
    </row>
    <row r="37" ht="12.75" customHeight="1">
      <c r="A37" s="296" t="s">
        <v>253</v>
      </c>
    </row>
    <row r="38" ht="12.75" customHeight="1">
      <c r="A38" s="296" t="s">
        <v>260</v>
      </c>
    </row>
    <row r="39" ht="12.75" customHeight="1">
      <c r="A39" s="296" t="s">
        <v>583</v>
      </c>
    </row>
    <row r="40" spans="1:2" ht="15" customHeight="1">
      <c r="A40" s="307" t="s">
        <v>326</v>
      </c>
      <c r="B40" s="305" t="s">
        <v>327</v>
      </c>
    </row>
    <row r="41" spans="1:2" ht="15.75" customHeight="1">
      <c r="A41" s="156">
        <v>1625</v>
      </c>
      <c r="B41" s="156">
        <v>460901</v>
      </c>
    </row>
    <row r="42" ht="10.5" customHeight="1">
      <c r="A42" s="298" t="s">
        <v>431</v>
      </c>
    </row>
    <row r="43" spans="1:15" ht="15" customHeight="1">
      <c r="A43" s="300" t="s">
        <v>282</v>
      </c>
      <c r="B43" s="301"/>
      <c r="C43" s="301"/>
      <c r="D43" s="302"/>
      <c r="E43" s="300" t="s">
        <v>286</v>
      </c>
      <c r="F43" s="301"/>
      <c r="G43" s="301"/>
      <c r="H43" s="302"/>
      <c r="I43" s="308" t="s">
        <v>287</v>
      </c>
      <c r="J43" s="308" t="s">
        <v>306</v>
      </c>
      <c r="K43" s="308" t="s">
        <v>290</v>
      </c>
      <c r="L43" s="300" t="s">
        <v>298</v>
      </c>
      <c r="M43" s="301"/>
      <c r="N43" s="301"/>
      <c r="O43" s="302"/>
    </row>
    <row r="44" spans="1:15" ht="15.75" customHeight="1">
      <c r="A44" s="305" t="s">
        <v>315</v>
      </c>
      <c r="B44" s="305" t="s">
        <v>291</v>
      </c>
      <c r="C44" s="305" t="s">
        <v>292</v>
      </c>
      <c r="D44" s="305" t="s">
        <v>293</v>
      </c>
      <c r="E44" s="305" t="s">
        <v>315</v>
      </c>
      <c r="F44" s="305" t="s">
        <v>291</v>
      </c>
      <c r="G44" s="305" t="s">
        <v>292</v>
      </c>
      <c r="H44" s="305" t="s">
        <v>293</v>
      </c>
      <c r="I44" s="309"/>
      <c r="J44" s="309"/>
      <c r="K44" s="309"/>
      <c r="L44" s="305" t="s">
        <v>315</v>
      </c>
      <c r="M44" s="305" t="s">
        <v>291</v>
      </c>
      <c r="N44" s="305" t="s">
        <v>292</v>
      </c>
      <c r="O44" s="305" t="s">
        <v>293</v>
      </c>
    </row>
    <row r="45" spans="1:15" ht="15.75" customHeight="1">
      <c r="A45" s="120">
        <v>10</v>
      </c>
      <c r="B45" s="120">
        <v>21</v>
      </c>
      <c r="C45" s="121">
        <v>229</v>
      </c>
      <c r="D45" s="121">
        <v>260</v>
      </c>
      <c r="E45" s="120">
        <v>0</v>
      </c>
      <c r="F45" s="120">
        <v>6</v>
      </c>
      <c r="G45" s="120">
        <v>44</v>
      </c>
      <c r="H45" s="120">
        <v>50</v>
      </c>
      <c r="I45" s="120">
        <v>11</v>
      </c>
      <c r="J45" s="156">
        <v>1525</v>
      </c>
      <c r="K45" s="156">
        <v>27698</v>
      </c>
      <c r="L45" s="120">
        <v>48</v>
      </c>
      <c r="M45" s="120">
        <v>12</v>
      </c>
      <c r="N45" s="121">
        <v>168</v>
      </c>
      <c r="O45" s="121">
        <v>228</v>
      </c>
    </row>
    <row r="46" ht="10.5" customHeight="1">
      <c r="A46" s="298" t="s">
        <v>432</v>
      </c>
    </row>
    <row r="47" spans="1:2" ht="15" customHeight="1">
      <c r="A47" s="307" t="s">
        <v>326</v>
      </c>
      <c r="B47" s="305" t="s">
        <v>337</v>
      </c>
    </row>
    <row r="48" spans="1:2" ht="15.75" customHeight="1">
      <c r="A48" s="120">
        <v>37</v>
      </c>
      <c r="B48" s="156">
        <v>5787</v>
      </c>
    </row>
    <row r="49" ht="10.5" customHeight="1">
      <c r="A49" s="298" t="s">
        <v>564</v>
      </c>
    </row>
    <row r="50" ht="15" customHeight="1">
      <c r="A50" s="307" t="s">
        <v>326</v>
      </c>
    </row>
    <row r="51" ht="15.75" customHeight="1">
      <c r="A51" s="120">
        <v>2</v>
      </c>
    </row>
    <row r="52" ht="10.5" customHeight="1">
      <c r="A52" s="298" t="s">
        <v>433</v>
      </c>
    </row>
    <row r="53" spans="1:7" ht="15" customHeight="1">
      <c r="A53" s="300" t="s">
        <v>282</v>
      </c>
      <c r="B53" s="301"/>
      <c r="C53" s="301"/>
      <c r="D53" s="302"/>
      <c r="E53" s="310" t="s">
        <v>326</v>
      </c>
      <c r="F53" s="308" t="s">
        <v>289</v>
      </c>
      <c r="G53" s="308" t="s">
        <v>290</v>
      </c>
    </row>
    <row r="54" spans="1:7" ht="15.75" customHeight="1">
      <c r="A54" s="305" t="s">
        <v>315</v>
      </c>
      <c r="B54" s="305" t="s">
        <v>291</v>
      </c>
      <c r="C54" s="305" t="s">
        <v>292</v>
      </c>
      <c r="D54" s="305" t="s">
        <v>293</v>
      </c>
      <c r="E54" s="311"/>
      <c r="F54" s="309"/>
      <c r="G54" s="309"/>
    </row>
    <row r="55" spans="1:7" ht="15.75" customHeight="1">
      <c r="A55" s="156">
        <v>2857</v>
      </c>
      <c r="B55" s="156">
        <v>2980</v>
      </c>
      <c r="C55" s="156">
        <v>12539</v>
      </c>
      <c r="D55" s="156">
        <v>18376</v>
      </c>
      <c r="E55" s="121">
        <v>264</v>
      </c>
      <c r="F55" s="156">
        <v>1237</v>
      </c>
      <c r="G55" s="156">
        <v>85038</v>
      </c>
    </row>
    <row r="56" ht="12.75" customHeight="1">
      <c r="A56" s="296" t="s">
        <v>251</v>
      </c>
    </row>
    <row r="57" ht="12.75" customHeight="1">
      <c r="A57" s="296" t="s">
        <v>252</v>
      </c>
    </row>
    <row r="58" ht="12.75" customHeight="1">
      <c r="A58" s="296" t="s">
        <v>253</v>
      </c>
    </row>
    <row r="59" ht="12.75" customHeight="1">
      <c r="A59" s="296" t="s">
        <v>261</v>
      </c>
    </row>
    <row r="60" ht="12.75" customHeight="1">
      <c r="A60" s="296" t="s">
        <v>583</v>
      </c>
    </row>
    <row r="61" ht="13.5" customHeight="1">
      <c r="A61" s="299" t="s">
        <v>279</v>
      </c>
    </row>
    <row r="62" ht="13.5" customHeight="1">
      <c r="A62" s="298" t="s">
        <v>434</v>
      </c>
    </row>
    <row r="63" spans="1:15" ht="15" customHeight="1">
      <c r="A63" s="300" t="s">
        <v>282</v>
      </c>
      <c r="B63" s="301"/>
      <c r="C63" s="301"/>
      <c r="D63" s="302"/>
      <c r="E63" s="300" t="s">
        <v>286</v>
      </c>
      <c r="F63" s="301"/>
      <c r="G63" s="301"/>
      <c r="H63" s="302"/>
      <c r="I63" s="308" t="s">
        <v>287</v>
      </c>
      <c r="J63" s="308" t="s">
        <v>306</v>
      </c>
      <c r="K63" s="308" t="s">
        <v>290</v>
      </c>
      <c r="L63" s="300" t="s">
        <v>298</v>
      </c>
      <c r="M63" s="301"/>
      <c r="N63" s="301"/>
      <c r="O63" s="302"/>
    </row>
    <row r="64" spans="1:15" ht="15.75" customHeight="1">
      <c r="A64" s="305" t="s">
        <v>315</v>
      </c>
      <c r="B64" s="305" t="s">
        <v>291</v>
      </c>
      <c r="C64" s="305" t="s">
        <v>292</v>
      </c>
      <c r="D64" s="305" t="s">
        <v>293</v>
      </c>
      <c r="E64" s="305" t="s">
        <v>315</v>
      </c>
      <c r="F64" s="305" t="s">
        <v>291</v>
      </c>
      <c r="G64" s="305" t="s">
        <v>292</v>
      </c>
      <c r="H64" s="305" t="s">
        <v>293</v>
      </c>
      <c r="I64" s="309"/>
      <c r="J64" s="309"/>
      <c r="K64" s="309"/>
      <c r="L64" s="305" t="s">
        <v>315</v>
      </c>
      <c r="M64" s="305" t="s">
        <v>291</v>
      </c>
      <c r="N64" s="305" t="s">
        <v>292</v>
      </c>
      <c r="O64" s="305" t="s">
        <v>293</v>
      </c>
    </row>
    <row r="65" spans="1:15" ht="15.75" customHeight="1">
      <c r="A65" s="120">
        <v>25</v>
      </c>
      <c r="B65" s="120">
        <v>81</v>
      </c>
      <c r="C65" s="121">
        <v>267</v>
      </c>
      <c r="D65" s="121">
        <v>373</v>
      </c>
      <c r="E65" s="120">
        <v>9</v>
      </c>
      <c r="F65" s="120">
        <v>26</v>
      </c>
      <c r="G65" s="120">
        <v>70</v>
      </c>
      <c r="H65" s="121">
        <v>105</v>
      </c>
      <c r="I65" s="120">
        <v>18</v>
      </c>
      <c r="J65" s="156">
        <v>2610</v>
      </c>
      <c r="K65" s="156">
        <v>41041</v>
      </c>
      <c r="L65" s="120">
        <v>19</v>
      </c>
      <c r="M65" s="120">
        <v>59</v>
      </c>
      <c r="N65" s="121">
        <v>188</v>
      </c>
      <c r="O65" s="121">
        <v>266</v>
      </c>
    </row>
    <row r="66" ht="10.5" customHeight="1">
      <c r="A66" s="298" t="s">
        <v>565</v>
      </c>
    </row>
    <row r="67" spans="1:2" ht="15" customHeight="1">
      <c r="A67" s="307" t="s">
        <v>326</v>
      </c>
      <c r="B67" s="305" t="s">
        <v>337</v>
      </c>
    </row>
    <row r="68" spans="1:2" ht="15.75" customHeight="1">
      <c r="A68" s="120">
        <v>0</v>
      </c>
      <c r="B68" s="120">
        <v>0</v>
      </c>
    </row>
    <row r="69" ht="10.5" customHeight="1">
      <c r="A69" s="298" t="s">
        <v>435</v>
      </c>
    </row>
    <row r="70" spans="1:3" ht="15" customHeight="1">
      <c r="A70" s="307" t="s">
        <v>326</v>
      </c>
      <c r="B70" s="305" t="s">
        <v>321</v>
      </c>
      <c r="C70" s="305" t="s">
        <v>327</v>
      </c>
    </row>
    <row r="71" spans="1:3" ht="15.75" customHeight="1">
      <c r="A71" s="120">
        <v>77</v>
      </c>
      <c r="B71" s="121">
        <v>951</v>
      </c>
      <c r="C71" s="156">
        <v>273923</v>
      </c>
    </row>
    <row r="72" ht="10.5" customHeight="1">
      <c r="A72" s="298" t="s">
        <v>566</v>
      </c>
    </row>
    <row r="73" ht="15" customHeight="1">
      <c r="A73" s="307" t="s">
        <v>326</v>
      </c>
    </row>
    <row r="74" ht="15.75" customHeight="1">
      <c r="A74" s="120">
        <v>11</v>
      </c>
    </row>
    <row r="75" ht="10.5" customHeight="1">
      <c r="A75" s="298" t="s">
        <v>436</v>
      </c>
    </row>
    <row r="76" spans="1:7" ht="15" customHeight="1">
      <c r="A76" s="300" t="s">
        <v>282</v>
      </c>
      <c r="B76" s="301"/>
      <c r="C76" s="301"/>
      <c r="D76" s="302"/>
      <c r="E76" s="310" t="s">
        <v>326</v>
      </c>
      <c r="F76" s="308" t="s">
        <v>289</v>
      </c>
      <c r="G76" s="308" t="s">
        <v>290</v>
      </c>
    </row>
    <row r="77" spans="1:7" ht="15.75" customHeight="1">
      <c r="A77" s="305" t="s">
        <v>315</v>
      </c>
      <c r="B77" s="305" t="s">
        <v>291</v>
      </c>
      <c r="C77" s="305" t="s">
        <v>292</v>
      </c>
      <c r="D77" s="305" t="s">
        <v>293</v>
      </c>
      <c r="E77" s="311"/>
      <c r="F77" s="309"/>
      <c r="G77" s="309"/>
    </row>
    <row r="78" spans="1:7" ht="15.75" customHeight="1">
      <c r="A78" s="120">
        <v>2</v>
      </c>
      <c r="B78" s="120">
        <v>0</v>
      </c>
      <c r="C78" s="156">
        <v>1159</v>
      </c>
      <c r="D78" s="156">
        <v>1161</v>
      </c>
      <c r="E78" s="120">
        <v>57</v>
      </c>
      <c r="F78" s="121">
        <v>550</v>
      </c>
      <c r="G78" s="156">
        <v>7386</v>
      </c>
    </row>
    <row r="79" ht="10.5" customHeight="1">
      <c r="A79" s="298" t="s">
        <v>437</v>
      </c>
    </row>
    <row r="80" spans="1:6" ht="15" customHeight="1">
      <c r="A80" s="300" t="s">
        <v>282</v>
      </c>
      <c r="B80" s="301"/>
      <c r="C80" s="301"/>
      <c r="D80" s="302"/>
      <c r="E80" s="310" t="s">
        <v>326</v>
      </c>
      <c r="F80" s="308" t="s">
        <v>327</v>
      </c>
    </row>
    <row r="81" spans="1:6" ht="15.75" customHeight="1">
      <c r="A81" s="305" t="s">
        <v>315</v>
      </c>
      <c r="B81" s="305" t="s">
        <v>291</v>
      </c>
      <c r="C81" s="305" t="s">
        <v>292</v>
      </c>
      <c r="D81" s="305" t="s">
        <v>293</v>
      </c>
      <c r="E81" s="311"/>
      <c r="F81" s="309"/>
    </row>
    <row r="82" spans="1:6" ht="15.75" customHeight="1">
      <c r="A82" s="120">
        <v>13</v>
      </c>
      <c r="B82" s="120">
        <v>10</v>
      </c>
      <c r="C82" s="121">
        <v>119</v>
      </c>
      <c r="D82" s="121">
        <v>142</v>
      </c>
      <c r="E82" s="120">
        <v>3</v>
      </c>
      <c r="F82" s="121">
        <v>142</v>
      </c>
    </row>
    <row r="83" ht="10.5" customHeight="1">
      <c r="A83" s="298" t="s">
        <v>567</v>
      </c>
    </row>
    <row r="84" spans="1:2" ht="15" customHeight="1">
      <c r="A84" s="307" t="s">
        <v>326</v>
      </c>
      <c r="B84" s="305" t="s">
        <v>327</v>
      </c>
    </row>
    <row r="85" spans="1:2" ht="15.75" customHeight="1">
      <c r="A85" s="120">
        <v>3</v>
      </c>
      <c r="B85" s="121">
        <v>980</v>
      </c>
    </row>
    <row r="86" ht="10.5" customHeight="1">
      <c r="A86" s="298" t="s">
        <v>438</v>
      </c>
    </row>
    <row r="87" spans="1:3" ht="15" customHeight="1">
      <c r="A87" s="307" t="s">
        <v>326</v>
      </c>
      <c r="B87" s="305" t="s">
        <v>321</v>
      </c>
      <c r="C87" s="305" t="s">
        <v>337</v>
      </c>
    </row>
    <row r="88" spans="1:3" ht="15.75" customHeight="1">
      <c r="A88" s="121">
        <v>169</v>
      </c>
      <c r="B88" s="120">
        <v>87</v>
      </c>
      <c r="C88" s="156">
        <v>11776</v>
      </c>
    </row>
    <row r="89" ht="12.75" customHeight="1">
      <c r="A89" s="296" t="s">
        <v>251</v>
      </c>
    </row>
    <row r="90" ht="12.75" customHeight="1">
      <c r="A90" s="296" t="s">
        <v>252</v>
      </c>
    </row>
    <row r="91" ht="12.75" customHeight="1">
      <c r="A91" s="296" t="s">
        <v>253</v>
      </c>
    </row>
    <row r="92" ht="12.75" customHeight="1">
      <c r="A92" s="296" t="s">
        <v>262</v>
      </c>
    </row>
    <row r="93" ht="12.75" customHeight="1">
      <c r="A93" s="296" t="s">
        <v>583</v>
      </c>
    </row>
    <row r="94" ht="13.5" customHeight="1">
      <c r="A94" s="299" t="s">
        <v>279</v>
      </c>
    </row>
    <row r="95" ht="13.5" customHeight="1">
      <c r="A95" s="298" t="s">
        <v>439</v>
      </c>
    </row>
    <row r="96" spans="1:2" ht="15" customHeight="1">
      <c r="A96" s="307" t="s">
        <v>326</v>
      </c>
      <c r="B96" s="305" t="s">
        <v>327</v>
      </c>
    </row>
    <row r="97" spans="1:2" ht="15.75" customHeight="1">
      <c r="A97" s="121">
        <v>847</v>
      </c>
      <c r="B97" s="156">
        <v>622586</v>
      </c>
    </row>
    <row r="98" ht="10.5" customHeight="1">
      <c r="A98" s="298" t="s">
        <v>440</v>
      </c>
    </row>
    <row r="99" spans="1:15" ht="15" customHeight="1">
      <c r="A99" s="300" t="s">
        <v>282</v>
      </c>
      <c r="B99" s="301"/>
      <c r="C99" s="301"/>
      <c r="D99" s="302"/>
      <c r="E99" s="300" t="s">
        <v>286</v>
      </c>
      <c r="F99" s="301"/>
      <c r="G99" s="301"/>
      <c r="H99" s="302"/>
      <c r="I99" s="308" t="s">
        <v>287</v>
      </c>
      <c r="J99" s="308" t="s">
        <v>306</v>
      </c>
      <c r="K99" s="308" t="s">
        <v>290</v>
      </c>
      <c r="L99" s="300" t="s">
        <v>298</v>
      </c>
      <c r="M99" s="301"/>
      <c r="N99" s="301"/>
      <c r="O99" s="302"/>
    </row>
    <row r="100" spans="1:15" ht="15.75" customHeight="1">
      <c r="A100" s="305" t="s">
        <v>315</v>
      </c>
      <c r="B100" s="305" t="s">
        <v>291</v>
      </c>
      <c r="C100" s="305" t="s">
        <v>292</v>
      </c>
      <c r="D100" s="305" t="s">
        <v>293</v>
      </c>
      <c r="E100" s="305" t="s">
        <v>315</v>
      </c>
      <c r="F100" s="305" t="s">
        <v>291</v>
      </c>
      <c r="G100" s="305" t="s">
        <v>292</v>
      </c>
      <c r="H100" s="305" t="s">
        <v>293</v>
      </c>
      <c r="I100" s="309"/>
      <c r="J100" s="309"/>
      <c r="K100" s="309"/>
      <c r="L100" s="305" t="s">
        <v>315</v>
      </c>
      <c r="M100" s="305" t="s">
        <v>291</v>
      </c>
      <c r="N100" s="305" t="s">
        <v>292</v>
      </c>
      <c r="O100" s="305" t="s">
        <v>293</v>
      </c>
    </row>
    <row r="101" spans="1:15" ht="15.75" customHeight="1">
      <c r="A101" s="121">
        <v>106</v>
      </c>
      <c r="B101" s="121">
        <v>198</v>
      </c>
      <c r="C101" s="121">
        <v>358</v>
      </c>
      <c r="D101" s="121">
        <v>662</v>
      </c>
      <c r="E101" s="120">
        <v>34</v>
      </c>
      <c r="F101" s="120">
        <v>62</v>
      </c>
      <c r="G101" s="121">
        <v>181</v>
      </c>
      <c r="H101" s="121">
        <v>277</v>
      </c>
      <c r="I101" s="120">
        <v>33</v>
      </c>
      <c r="J101" s="156">
        <v>3524</v>
      </c>
      <c r="K101" s="156">
        <v>47884</v>
      </c>
      <c r="L101" s="120">
        <v>45</v>
      </c>
      <c r="M101" s="121">
        <v>117</v>
      </c>
      <c r="N101" s="121">
        <v>214</v>
      </c>
      <c r="O101" s="121">
        <v>376</v>
      </c>
    </row>
    <row r="102" ht="10.5" customHeight="1">
      <c r="A102" s="298" t="s">
        <v>441</v>
      </c>
    </row>
    <row r="103" spans="1:2" ht="15" customHeight="1">
      <c r="A103" s="307" t="s">
        <v>326</v>
      </c>
      <c r="B103" s="305" t="s">
        <v>337</v>
      </c>
    </row>
    <row r="104" spans="1:2" ht="15.75" customHeight="1">
      <c r="A104" s="120">
        <v>6</v>
      </c>
      <c r="B104" s="121">
        <v>520</v>
      </c>
    </row>
    <row r="105" ht="10.5" customHeight="1">
      <c r="A105" s="298" t="s">
        <v>568</v>
      </c>
    </row>
    <row r="106" spans="1:3" ht="15" customHeight="1">
      <c r="A106" s="307" t="s">
        <v>326</v>
      </c>
      <c r="B106" s="305" t="s">
        <v>321</v>
      </c>
      <c r="C106" s="305" t="s">
        <v>327</v>
      </c>
    </row>
    <row r="107" spans="1:3" ht="15.75" customHeight="1">
      <c r="A107" s="120">
        <v>0</v>
      </c>
      <c r="B107" s="120">
        <v>0</v>
      </c>
      <c r="C107" s="120">
        <v>0</v>
      </c>
    </row>
    <row r="108" ht="10.5" customHeight="1">
      <c r="A108" s="298" t="s">
        <v>442</v>
      </c>
    </row>
    <row r="109" spans="1:7" ht="15" customHeight="1">
      <c r="A109" s="300" t="s">
        <v>282</v>
      </c>
      <c r="B109" s="301"/>
      <c r="C109" s="301"/>
      <c r="D109" s="302"/>
      <c r="E109" s="310" t="s">
        <v>326</v>
      </c>
      <c r="F109" s="308" t="s">
        <v>289</v>
      </c>
      <c r="G109" s="308" t="s">
        <v>290</v>
      </c>
    </row>
    <row r="110" spans="1:7" ht="15.75" customHeight="1">
      <c r="A110" s="305" t="s">
        <v>315</v>
      </c>
      <c r="B110" s="305" t="s">
        <v>291</v>
      </c>
      <c r="C110" s="305" t="s">
        <v>292</v>
      </c>
      <c r="D110" s="305" t="s">
        <v>293</v>
      </c>
      <c r="E110" s="311"/>
      <c r="F110" s="309"/>
      <c r="G110" s="309"/>
    </row>
    <row r="111" spans="1:7" ht="15.75" customHeight="1">
      <c r="A111" s="120">
        <v>0</v>
      </c>
      <c r="B111" s="120">
        <v>0</v>
      </c>
      <c r="C111" s="121">
        <v>335</v>
      </c>
      <c r="D111" s="121">
        <v>335</v>
      </c>
      <c r="E111" s="120">
        <v>12</v>
      </c>
      <c r="F111" s="120">
        <v>76</v>
      </c>
      <c r="G111" s="156">
        <v>2040</v>
      </c>
    </row>
    <row r="112" ht="10.5" customHeight="1">
      <c r="A112" s="298" t="s">
        <v>580</v>
      </c>
    </row>
    <row r="113" spans="1:6" ht="15" customHeight="1">
      <c r="A113" s="300" t="s">
        <v>282</v>
      </c>
      <c r="B113" s="301"/>
      <c r="C113" s="301"/>
      <c r="D113" s="302"/>
      <c r="E113" s="310" t="s">
        <v>326</v>
      </c>
      <c r="F113" s="308" t="s">
        <v>327</v>
      </c>
    </row>
    <row r="114" spans="1:6" ht="15.75" customHeight="1">
      <c r="A114" s="305" t="s">
        <v>315</v>
      </c>
      <c r="B114" s="305" t="s">
        <v>291</v>
      </c>
      <c r="C114" s="305" t="s">
        <v>292</v>
      </c>
      <c r="D114" s="305" t="s">
        <v>293</v>
      </c>
      <c r="E114" s="311"/>
      <c r="F114" s="309"/>
    </row>
    <row r="115" spans="1:6" ht="15.75" customHeight="1">
      <c r="A115" s="120">
        <v>0</v>
      </c>
      <c r="B115" s="121">
        <v>380</v>
      </c>
      <c r="C115" s="121">
        <v>880</v>
      </c>
      <c r="D115" s="156">
        <v>1260</v>
      </c>
      <c r="E115" s="120">
        <v>3</v>
      </c>
      <c r="F115" s="121">
        <v>930</v>
      </c>
    </row>
    <row r="116" ht="12.75" customHeight="1">
      <c r="A116" s="296" t="s">
        <v>251</v>
      </c>
    </row>
    <row r="117" ht="12.75" customHeight="1">
      <c r="A117" s="296" t="s">
        <v>252</v>
      </c>
    </row>
    <row r="118" ht="12.75" customHeight="1">
      <c r="A118" s="296" t="s">
        <v>253</v>
      </c>
    </row>
    <row r="119" ht="12.75" customHeight="1">
      <c r="A119" s="296" t="s">
        <v>263</v>
      </c>
    </row>
    <row r="120" ht="12.75" customHeight="1">
      <c r="A120" s="296" t="s">
        <v>583</v>
      </c>
    </row>
    <row r="121" ht="13.5" customHeight="1">
      <c r="A121" s="299" t="s">
        <v>279</v>
      </c>
    </row>
    <row r="122" ht="13.5" customHeight="1">
      <c r="A122" s="298" t="s">
        <v>443</v>
      </c>
    </row>
    <row r="123" spans="1:2" ht="15" customHeight="1">
      <c r="A123" s="307" t="s">
        <v>326</v>
      </c>
      <c r="B123" s="305" t="s">
        <v>327</v>
      </c>
    </row>
    <row r="124" spans="1:2" ht="15.75" customHeight="1">
      <c r="A124" s="156">
        <v>1078</v>
      </c>
      <c r="B124" s="156">
        <v>97110</v>
      </c>
    </row>
    <row r="125" ht="10.5" customHeight="1">
      <c r="A125" s="298" t="s">
        <v>444</v>
      </c>
    </row>
    <row r="126" spans="1:6" ht="15" customHeight="1">
      <c r="A126" s="300" t="s">
        <v>282</v>
      </c>
      <c r="B126" s="301"/>
      <c r="C126" s="301"/>
      <c r="D126" s="302"/>
      <c r="E126" s="310" t="s">
        <v>326</v>
      </c>
      <c r="F126" s="308" t="s">
        <v>327</v>
      </c>
    </row>
    <row r="127" spans="1:6" ht="15.75" customHeight="1">
      <c r="A127" s="305" t="s">
        <v>315</v>
      </c>
      <c r="B127" s="305" t="s">
        <v>291</v>
      </c>
      <c r="C127" s="305" t="s">
        <v>292</v>
      </c>
      <c r="D127" s="305" t="s">
        <v>293</v>
      </c>
      <c r="E127" s="311"/>
      <c r="F127" s="309"/>
    </row>
    <row r="128" spans="1:6" ht="15.75" customHeight="1">
      <c r="A128" s="156">
        <v>1036</v>
      </c>
      <c r="B128" s="121">
        <v>483</v>
      </c>
      <c r="C128" s="156">
        <v>15182</v>
      </c>
      <c r="D128" s="156">
        <v>16701</v>
      </c>
      <c r="E128" s="121">
        <v>125</v>
      </c>
      <c r="F128" s="156">
        <v>17946</v>
      </c>
    </row>
    <row r="129" ht="10.5" customHeight="1">
      <c r="A129" s="298" t="s">
        <v>569</v>
      </c>
    </row>
    <row r="130" spans="1:15" ht="15" customHeight="1">
      <c r="A130" s="300" t="s">
        <v>282</v>
      </c>
      <c r="B130" s="301"/>
      <c r="C130" s="301"/>
      <c r="D130" s="302"/>
      <c r="E130" s="300" t="s">
        <v>286</v>
      </c>
      <c r="F130" s="301"/>
      <c r="G130" s="301"/>
      <c r="H130" s="302"/>
      <c r="I130" s="308" t="s">
        <v>287</v>
      </c>
      <c r="J130" s="308" t="s">
        <v>306</v>
      </c>
      <c r="K130" s="308" t="s">
        <v>290</v>
      </c>
      <c r="L130" s="300" t="s">
        <v>298</v>
      </c>
      <c r="M130" s="301"/>
      <c r="N130" s="301"/>
      <c r="O130" s="302"/>
    </row>
    <row r="131" spans="1:15" ht="15.75" customHeight="1">
      <c r="A131" s="305" t="s">
        <v>315</v>
      </c>
      <c r="B131" s="305" t="s">
        <v>291</v>
      </c>
      <c r="C131" s="305" t="s">
        <v>292</v>
      </c>
      <c r="D131" s="305" t="s">
        <v>293</v>
      </c>
      <c r="E131" s="305" t="s">
        <v>315</v>
      </c>
      <c r="F131" s="305" t="s">
        <v>291</v>
      </c>
      <c r="G131" s="305" t="s">
        <v>292</v>
      </c>
      <c r="H131" s="305" t="s">
        <v>293</v>
      </c>
      <c r="I131" s="309"/>
      <c r="J131" s="309"/>
      <c r="K131" s="309"/>
      <c r="L131" s="305" t="s">
        <v>315</v>
      </c>
      <c r="M131" s="305" t="s">
        <v>291</v>
      </c>
      <c r="N131" s="305" t="s">
        <v>292</v>
      </c>
      <c r="O131" s="305" t="s">
        <v>293</v>
      </c>
    </row>
    <row r="132" spans="1:15" ht="15.75" customHeight="1">
      <c r="A132" s="120">
        <v>1</v>
      </c>
      <c r="B132" s="120">
        <v>3</v>
      </c>
      <c r="C132" s="120">
        <v>59</v>
      </c>
      <c r="D132" s="120">
        <v>63</v>
      </c>
      <c r="E132" s="120">
        <v>0</v>
      </c>
      <c r="F132" s="120">
        <v>0</v>
      </c>
      <c r="G132" s="120">
        <v>0</v>
      </c>
      <c r="H132" s="120">
        <v>0</v>
      </c>
      <c r="I132" s="120">
        <v>2</v>
      </c>
      <c r="J132" s="120">
        <v>41</v>
      </c>
      <c r="K132" s="156">
        <v>1405</v>
      </c>
      <c r="L132" s="120">
        <v>1</v>
      </c>
      <c r="M132" s="120">
        <v>3</v>
      </c>
      <c r="N132" s="120">
        <v>59</v>
      </c>
      <c r="O132" s="120">
        <v>63</v>
      </c>
    </row>
    <row r="133" ht="10.5" customHeight="1">
      <c r="A133" s="298" t="s">
        <v>570</v>
      </c>
    </row>
    <row r="134" spans="1:2" ht="15" customHeight="1">
      <c r="A134" s="307" t="s">
        <v>326</v>
      </c>
      <c r="B134" s="305" t="s">
        <v>337</v>
      </c>
    </row>
    <row r="135" spans="1:2" ht="15.75" customHeight="1">
      <c r="A135" s="120">
        <v>0</v>
      </c>
      <c r="B135" s="120">
        <v>0</v>
      </c>
    </row>
    <row r="136" ht="10.5" customHeight="1">
      <c r="A136" s="298" t="s">
        <v>571</v>
      </c>
    </row>
    <row r="137" spans="1:3" ht="15" customHeight="1">
      <c r="A137" s="307" t="s">
        <v>326</v>
      </c>
      <c r="B137" s="305" t="s">
        <v>321</v>
      </c>
      <c r="C137" s="305" t="s">
        <v>337</v>
      </c>
    </row>
    <row r="138" spans="1:3" ht="15.75" customHeight="1">
      <c r="A138" s="120">
        <v>1</v>
      </c>
      <c r="B138" s="120">
        <v>1</v>
      </c>
      <c r="C138" s="120">
        <v>99</v>
      </c>
    </row>
    <row r="139" ht="10.5" customHeight="1">
      <c r="A139" s="298" t="s">
        <v>445</v>
      </c>
    </row>
    <row r="140" spans="1:3" ht="15" customHeight="1">
      <c r="A140" s="307" t="s">
        <v>326</v>
      </c>
      <c r="B140" s="305" t="s">
        <v>321</v>
      </c>
      <c r="C140" s="305" t="s">
        <v>327</v>
      </c>
    </row>
    <row r="141" spans="1:3" ht="15.75" customHeight="1">
      <c r="A141" s="120">
        <v>13</v>
      </c>
      <c r="B141" s="120">
        <v>51</v>
      </c>
      <c r="C141" s="156">
        <v>11983</v>
      </c>
    </row>
    <row r="142" ht="10.5" customHeight="1">
      <c r="A142" s="298" t="s">
        <v>572</v>
      </c>
    </row>
    <row r="143" spans="1:5" ht="15" customHeight="1">
      <c r="A143" s="305" t="s">
        <v>282</v>
      </c>
      <c r="B143" s="307" t="s">
        <v>326</v>
      </c>
      <c r="C143" s="305" t="s">
        <v>321</v>
      </c>
      <c r="D143" s="305" t="s">
        <v>337</v>
      </c>
      <c r="E143" s="305" t="s">
        <v>327</v>
      </c>
    </row>
    <row r="144" spans="1:5" ht="15.75" customHeight="1">
      <c r="A144" s="121">
        <v>100</v>
      </c>
      <c r="B144" s="120">
        <v>1</v>
      </c>
      <c r="C144" s="120">
        <v>1</v>
      </c>
      <c r="D144" s="120">
        <v>10</v>
      </c>
      <c r="E144" s="121">
        <v>120</v>
      </c>
    </row>
    <row r="145" ht="10.5" customHeight="1">
      <c r="A145" s="298" t="s">
        <v>446</v>
      </c>
    </row>
    <row r="146" ht="10.5" customHeight="1">
      <c r="A146" s="298" t="s">
        <v>447</v>
      </c>
    </row>
    <row r="147" ht="15" customHeight="1">
      <c r="A147" s="307" t="s">
        <v>326</v>
      </c>
    </row>
    <row r="148" ht="15.75" customHeight="1">
      <c r="A148" s="120">
        <v>7</v>
      </c>
    </row>
    <row r="149" ht="12.75" customHeight="1">
      <c r="A149" s="296" t="s">
        <v>251</v>
      </c>
    </row>
    <row r="150" ht="12.75" customHeight="1">
      <c r="A150" s="296" t="s">
        <v>252</v>
      </c>
    </row>
    <row r="151" ht="12.75" customHeight="1">
      <c r="A151" s="296" t="s">
        <v>253</v>
      </c>
    </row>
    <row r="152" ht="12.75" customHeight="1">
      <c r="A152" s="296" t="s">
        <v>263</v>
      </c>
    </row>
    <row r="153" ht="12.75" customHeight="1">
      <c r="A153" s="296" t="s">
        <v>583</v>
      </c>
    </row>
    <row r="154" spans="1:2" ht="15" customHeight="1">
      <c r="A154" s="307" t="s">
        <v>326</v>
      </c>
      <c r="B154" s="305" t="s">
        <v>337</v>
      </c>
    </row>
    <row r="155" spans="1:2" ht="15.75" customHeight="1">
      <c r="A155" s="121">
        <v>246</v>
      </c>
      <c r="B155" s="156">
        <v>10536</v>
      </c>
    </row>
    <row r="156" ht="10.5" customHeight="1">
      <c r="A156" s="298" t="s">
        <v>448</v>
      </c>
    </row>
    <row r="157" spans="1:7" ht="15" customHeight="1">
      <c r="A157" s="300" t="s">
        <v>282</v>
      </c>
      <c r="B157" s="301"/>
      <c r="C157" s="301"/>
      <c r="D157" s="302"/>
      <c r="E157" s="310" t="s">
        <v>326</v>
      </c>
      <c r="F157" s="308" t="s">
        <v>289</v>
      </c>
      <c r="G157" s="308" t="s">
        <v>290</v>
      </c>
    </row>
    <row r="158" spans="1:7" ht="15.75" customHeight="1">
      <c r="A158" s="305" t="s">
        <v>315</v>
      </c>
      <c r="B158" s="305" t="s">
        <v>291</v>
      </c>
      <c r="C158" s="305" t="s">
        <v>292</v>
      </c>
      <c r="D158" s="305" t="s">
        <v>293</v>
      </c>
      <c r="E158" s="311"/>
      <c r="F158" s="309"/>
      <c r="G158" s="309"/>
    </row>
    <row r="159" spans="1:7" ht="15.75" customHeight="1">
      <c r="A159" s="121">
        <v>111</v>
      </c>
      <c r="B159" s="121">
        <v>196</v>
      </c>
      <c r="C159" s="156">
        <v>3954</v>
      </c>
      <c r="D159" s="156">
        <v>4261</v>
      </c>
      <c r="E159" s="121">
        <v>140</v>
      </c>
      <c r="F159" s="121">
        <v>560</v>
      </c>
      <c r="G159" s="156">
        <v>13809</v>
      </c>
    </row>
    <row r="160" ht="12.75" customHeight="1">
      <c r="A160" s="296" t="s">
        <v>251</v>
      </c>
    </row>
    <row r="161" ht="12.75" customHeight="1">
      <c r="A161" s="296" t="s">
        <v>252</v>
      </c>
    </row>
    <row r="162" ht="12.75" customHeight="1">
      <c r="A162" s="296" t="s">
        <v>253</v>
      </c>
    </row>
    <row r="163" ht="12.75" customHeight="1">
      <c r="A163" s="296" t="s">
        <v>264</v>
      </c>
    </row>
    <row r="164" ht="12.75" customHeight="1">
      <c r="A164" s="296" t="s">
        <v>583</v>
      </c>
    </row>
    <row r="165" ht="13.5" customHeight="1">
      <c r="A165" s="299" t="s">
        <v>279</v>
      </c>
    </row>
    <row r="166" ht="13.5" customHeight="1">
      <c r="A166" s="298" t="s">
        <v>449</v>
      </c>
    </row>
    <row r="167" spans="1:2" ht="15" customHeight="1">
      <c r="A167" s="307" t="s">
        <v>326</v>
      </c>
      <c r="B167" s="305" t="s">
        <v>337</v>
      </c>
    </row>
    <row r="168" spans="1:2" ht="15.75" customHeight="1">
      <c r="A168" s="121">
        <v>143</v>
      </c>
      <c r="B168" s="156">
        <v>6333</v>
      </c>
    </row>
    <row r="169" ht="10.5" customHeight="1">
      <c r="A169" s="298" t="s">
        <v>450</v>
      </c>
    </row>
    <row r="170" spans="1:2" ht="15" customHeight="1">
      <c r="A170" s="307" t="s">
        <v>326</v>
      </c>
      <c r="B170" s="305" t="s">
        <v>327</v>
      </c>
    </row>
    <row r="171" spans="1:2" ht="15.75" customHeight="1">
      <c r="A171" s="156">
        <v>1198</v>
      </c>
      <c r="B171" s="156">
        <v>101231</v>
      </c>
    </row>
    <row r="172" ht="10.5" customHeight="1">
      <c r="A172" s="298" t="s">
        <v>573</v>
      </c>
    </row>
    <row r="173" spans="1:3" ht="15" customHeight="1">
      <c r="A173" s="307" t="s">
        <v>326</v>
      </c>
      <c r="B173" s="305" t="s">
        <v>321</v>
      </c>
      <c r="C173" s="305" t="s">
        <v>327</v>
      </c>
    </row>
    <row r="174" spans="1:3" ht="15.75" customHeight="1">
      <c r="A174" s="120">
        <v>1</v>
      </c>
      <c r="B174" s="120">
        <v>5</v>
      </c>
      <c r="C174" s="156">
        <v>1060</v>
      </c>
    </row>
    <row r="175" ht="10.5" customHeight="1">
      <c r="A175" s="298" t="s">
        <v>581</v>
      </c>
    </row>
    <row r="176" spans="1:5" ht="15" customHeight="1">
      <c r="A176" s="305" t="s">
        <v>282</v>
      </c>
      <c r="B176" s="307" t="s">
        <v>326</v>
      </c>
      <c r="C176" s="305" t="s">
        <v>321</v>
      </c>
      <c r="D176" s="305" t="s">
        <v>337</v>
      </c>
      <c r="E176" s="305" t="s">
        <v>327</v>
      </c>
    </row>
    <row r="177" spans="1:5" ht="15.75" customHeight="1">
      <c r="A177" s="120">
        <v>20</v>
      </c>
      <c r="B177" s="120">
        <v>1</v>
      </c>
      <c r="C177" s="120">
        <v>3</v>
      </c>
      <c r="D177" s="120">
        <v>15</v>
      </c>
      <c r="E177" s="121">
        <v>600</v>
      </c>
    </row>
    <row r="178" ht="10.5" customHeight="1">
      <c r="A178" s="298" t="s">
        <v>451</v>
      </c>
    </row>
    <row r="179" spans="1:7" ht="15" customHeight="1">
      <c r="A179" s="300" t="s">
        <v>282</v>
      </c>
      <c r="B179" s="301"/>
      <c r="C179" s="301"/>
      <c r="D179" s="302"/>
      <c r="E179" s="310" t="s">
        <v>326</v>
      </c>
      <c r="F179" s="308" t="s">
        <v>289</v>
      </c>
      <c r="G179" s="308" t="s">
        <v>290</v>
      </c>
    </row>
    <row r="180" spans="1:7" ht="15.75" customHeight="1">
      <c r="A180" s="305" t="s">
        <v>315</v>
      </c>
      <c r="B180" s="305" t="s">
        <v>291</v>
      </c>
      <c r="C180" s="305" t="s">
        <v>292</v>
      </c>
      <c r="D180" s="305" t="s">
        <v>293</v>
      </c>
      <c r="E180" s="311"/>
      <c r="F180" s="309"/>
      <c r="G180" s="309"/>
    </row>
    <row r="181" spans="1:7" ht="15.75" customHeight="1">
      <c r="A181" s="120">
        <v>0</v>
      </c>
      <c r="B181" s="120">
        <v>0</v>
      </c>
      <c r="C181" s="121">
        <v>645</v>
      </c>
      <c r="D181" s="121">
        <v>645</v>
      </c>
      <c r="E181" s="120">
        <v>23</v>
      </c>
      <c r="F181" s="121">
        <v>146</v>
      </c>
      <c r="G181" s="156">
        <v>3720</v>
      </c>
    </row>
    <row r="182" ht="10.5" customHeight="1">
      <c r="A182" s="298" t="s">
        <v>452</v>
      </c>
    </row>
    <row r="183" spans="1:6" ht="15" customHeight="1">
      <c r="A183" s="300" t="s">
        <v>282</v>
      </c>
      <c r="B183" s="301"/>
      <c r="C183" s="301"/>
      <c r="D183" s="302"/>
      <c r="E183" s="310" t="s">
        <v>326</v>
      </c>
      <c r="F183" s="308" t="s">
        <v>327</v>
      </c>
    </row>
    <row r="184" spans="1:6" ht="15.75" customHeight="1">
      <c r="A184" s="305" t="s">
        <v>315</v>
      </c>
      <c r="B184" s="305" t="s">
        <v>291</v>
      </c>
      <c r="C184" s="305" t="s">
        <v>292</v>
      </c>
      <c r="D184" s="305" t="s">
        <v>293</v>
      </c>
      <c r="E184" s="311"/>
      <c r="F184" s="309"/>
    </row>
    <row r="185" spans="1:6" ht="15.75" customHeight="1">
      <c r="A185" s="121">
        <v>346</v>
      </c>
      <c r="B185" s="121">
        <v>234</v>
      </c>
      <c r="C185" s="121">
        <v>751</v>
      </c>
      <c r="D185" s="156">
        <v>1331</v>
      </c>
      <c r="E185" s="120">
        <v>38</v>
      </c>
      <c r="F185" s="156">
        <v>1107</v>
      </c>
    </row>
    <row r="186" ht="12.75" customHeight="1">
      <c r="A186" s="296" t="s">
        <v>251</v>
      </c>
    </row>
    <row r="187" ht="12.75" customHeight="1">
      <c r="A187" s="296" t="s">
        <v>252</v>
      </c>
    </row>
    <row r="188" ht="12.75" customHeight="1">
      <c r="A188" s="296" t="s">
        <v>253</v>
      </c>
    </row>
    <row r="189" ht="12.75" customHeight="1">
      <c r="A189" s="296" t="s">
        <v>265</v>
      </c>
    </row>
    <row r="190" ht="12.75" customHeight="1">
      <c r="A190" s="296" t="s">
        <v>583</v>
      </c>
    </row>
    <row r="191" ht="13.5" customHeight="1">
      <c r="A191" s="299" t="s">
        <v>279</v>
      </c>
    </row>
    <row r="192" ht="13.5" customHeight="1">
      <c r="A192" s="298" t="s">
        <v>453</v>
      </c>
    </row>
    <row r="193" spans="1:3" ht="18" customHeight="1">
      <c r="A193" s="305" t="s">
        <v>454</v>
      </c>
      <c r="B193" s="305" t="s">
        <v>455</v>
      </c>
      <c r="C193" s="305" t="s">
        <v>290</v>
      </c>
    </row>
    <row r="194" spans="1:3" ht="15.75" customHeight="1">
      <c r="A194" s="156">
        <v>1900</v>
      </c>
      <c r="B194" s="121">
        <v>741</v>
      </c>
      <c r="C194" s="156">
        <v>3458</v>
      </c>
    </row>
    <row r="195" ht="10.5" customHeight="1">
      <c r="A195" s="298" t="s">
        <v>456</v>
      </c>
    </row>
    <row r="196" spans="1:5" ht="25.5" customHeight="1">
      <c r="A196" s="305" t="s">
        <v>321</v>
      </c>
      <c r="B196" s="305" t="s">
        <v>457</v>
      </c>
      <c r="C196" s="305" t="s">
        <v>458</v>
      </c>
      <c r="D196" s="305" t="s">
        <v>459</v>
      </c>
      <c r="E196" s="307" t="s">
        <v>460</v>
      </c>
    </row>
    <row r="197" spans="1:5" ht="15.75" customHeight="1">
      <c r="A197" s="156">
        <v>3612</v>
      </c>
      <c r="B197" s="156">
        <v>555823</v>
      </c>
      <c r="C197" s="156">
        <v>1322946</v>
      </c>
      <c r="D197" s="156">
        <v>1250</v>
      </c>
      <c r="E197" s="120">
        <v>0</v>
      </c>
    </row>
    <row r="198" ht="10.5" customHeight="1">
      <c r="A198" s="298" t="s">
        <v>461</v>
      </c>
    </row>
    <row r="199" spans="1:14" ht="15" customHeight="1">
      <c r="A199" s="300" t="s">
        <v>282</v>
      </c>
      <c r="B199" s="301"/>
      <c r="C199" s="301"/>
      <c r="D199" s="301"/>
      <c r="E199" s="301"/>
      <c r="F199" s="301"/>
      <c r="G199" s="301"/>
      <c r="H199" s="301"/>
      <c r="I199" s="301"/>
      <c r="J199" s="301"/>
      <c r="K199" s="301"/>
      <c r="L199" s="302"/>
      <c r="M199" s="303" t="s">
        <v>326</v>
      </c>
      <c r="N199" s="323" t="s">
        <v>462</v>
      </c>
    </row>
    <row r="200" spans="1:14" ht="15.75" customHeight="1">
      <c r="A200" s="300" t="s">
        <v>463</v>
      </c>
      <c r="B200" s="301"/>
      <c r="C200" s="301"/>
      <c r="D200" s="302"/>
      <c r="E200" s="300" t="s">
        <v>464</v>
      </c>
      <c r="F200" s="301"/>
      <c r="G200" s="301"/>
      <c r="H200" s="302"/>
      <c r="I200" s="300" t="s">
        <v>293</v>
      </c>
      <c r="J200" s="301"/>
      <c r="K200" s="301"/>
      <c r="L200" s="302"/>
      <c r="M200" s="304"/>
      <c r="N200" s="327"/>
    </row>
    <row r="201" spans="1:14" ht="15.75" customHeight="1">
      <c r="A201" s="305" t="s">
        <v>315</v>
      </c>
      <c r="B201" s="305" t="s">
        <v>291</v>
      </c>
      <c r="C201" s="305" t="s">
        <v>292</v>
      </c>
      <c r="D201" s="305" t="s">
        <v>293</v>
      </c>
      <c r="E201" s="305" t="s">
        <v>315</v>
      </c>
      <c r="F201" s="305" t="s">
        <v>291</v>
      </c>
      <c r="G201" s="305" t="s">
        <v>292</v>
      </c>
      <c r="H201" s="305" t="s">
        <v>293</v>
      </c>
      <c r="I201" s="305" t="s">
        <v>315</v>
      </c>
      <c r="J201" s="305" t="s">
        <v>291</v>
      </c>
      <c r="K201" s="305" t="s">
        <v>292</v>
      </c>
      <c r="L201" s="305" t="s">
        <v>293</v>
      </c>
      <c r="M201" s="306"/>
      <c r="N201" s="328"/>
    </row>
    <row r="202" spans="1:14" ht="15.75" customHeight="1">
      <c r="A202" s="156">
        <v>1420</v>
      </c>
      <c r="B202" s="156">
        <v>1277</v>
      </c>
      <c r="C202" s="156">
        <v>5348</v>
      </c>
      <c r="D202" s="156">
        <v>8045</v>
      </c>
      <c r="E202" s="156">
        <v>1607</v>
      </c>
      <c r="F202" s="156">
        <v>2097</v>
      </c>
      <c r="G202" s="156">
        <v>5071</v>
      </c>
      <c r="H202" s="156">
        <v>8775</v>
      </c>
      <c r="I202" s="156">
        <v>3027</v>
      </c>
      <c r="J202" s="156">
        <v>3374</v>
      </c>
      <c r="K202" s="156">
        <v>10419</v>
      </c>
      <c r="L202" s="156">
        <v>16820</v>
      </c>
      <c r="M202" s="156">
        <v>286513</v>
      </c>
      <c r="N202" s="156">
        <v>147421</v>
      </c>
    </row>
    <row r="203" ht="10.5" customHeight="1">
      <c r="A203" s="298" t="s">
        <v>465</v>
      </c>
    </row>
    <row r="204" spans="1:7" ht="15" customHeight="1">
      <c r="A204" s="300" t="s">
        <v>282</v>
      </c>
      <c r="B204" s="301"/>
      <c r="C204" s="301"/>
      <c r="D204" s="302"/>
      <c r="E204" s="310" t="s">
        <v>326</v>
      </c>
      <c r="F204" s="308" t="s">
        <v>289</v>
      </c>
      <c r="G204" s="308" t="s">
        <v>290</v>
      </c>
    </row>
    <row r="205" spans="1:7" ht="15.75" customHeight="1">
      <c r="A205" s="305" t="s">
        <v>315</v>
      </c>
      <c r="B205" s="305" t="s">
        <v>291</v>
      </c>
      <c r="C205" s="305" t="s">
        <v>292</v>
      </c>
      <c r="D205" s="305" t="s">
        <v>293</v>
      </c>
      <c r="E205" s="311"/>
      <c r="F205" s="309"/>
      <c r="G205" s="309"/>
    </row>
    <row r="206" spans="1:7" ht="15.75" customHeight="1">
      <c r="A206" s="120">
        <v>48</v>
      </c>
      <c r="B206" s="121">
        <v>318</v>
      </c>
      <c r="C206" s="121">
        <v>608</v>
      </c>
      <c r="D206" s="121">
        <v>974</v>
      </c>
      <c r="E206" s="120">
        <v>35</v>
      </c>
      <c r="F206" s="121">
        <v>151</v>
      </c>
      <c r="G206" s="156">
        <v>3833</v>
      </c>
    </row>
    <row r="207" ht="10.5" customHeight="1">
      <c r="A207" s="298" t="s">
        <v>466</v>
      </c>
    </row>
    <row r="208" spans="1:2" ht="18" customHeight="1">
      <c r="A208" s="307" t="s">
        <v>326</v>
      </c>
      <c r="B208" s="305" t="s">
        <v>457</v>
      </c>
    </row>
    <row r="209" spans="1:2" ht="15.75" customHeight="1">
      <c r="A209" s="156">
        <v>10162</v>
      </c>
      <c r="B209" s="156">
        <v>1422</v>
      </c>
    </row>
  </sheetData>
  <sheetProtection/>
  <mergeCells count="80">
    <mergeCell ref="A204:D204"/>
    <mergeCell ref="E204:E205"/>
    <mergeCell ref="F204:F205"/>
    <mergeCell ref="G204:G205"/>
    <mergeCell ref="A183:D183"/>
    <mergeCell ref="E183:E184"/>
    <mergeCell ref="F183:F184"/>
    <mergeCell ref="A199:L199"/>
    <mergeCell ref="M199:M201"/>
    <mergeCell ref="N199:N201"/>
    <mergeCell ref="A200:D200"/>
    <mergeCell ref="E200:H200"/>
    <mergeCell ref="I200:L200"/>
    <mergeCell ref="K130:K131"/>
    <mergeCell ref="L130:O130"/>
    <mergeCell ref="A157:D157"/>
    <mergeCell ref="E157:E158"/>
    <mergeCell ref="F157:F158"/>
    <mergeCell ref="A113:D113"/>
    <mergeCell ref="E113:E114"/>
    <mergeCell ref="F113:F114"/>
    <mergeCell ref="E126:E127"/>
    <mergeCell ref="F126:F127"/>
    <mergeCell ref="A130:D130"/>
    <mergeCell ref="E130:H130"/>
    <mergeCell ref="A126:D126"/>
    <mergeCell ref="I130:I131"/>
    <mergeCell ref="J130:J131"/>
    <mergeCell ref="A179:D179"/>
    <mergeCell ref="E179:E180"/>
    <mergeCell ref="F179:F180"/>
    <mergeCell ref="G179:G180"/>
    <mergeCell ref="G157:G158"/>
    <mergeCell ref="I99:I100"/>
    <mergeCell ref="J99:J100"/>
    <mergeCell ref="K99:K100"/>
    <mergeCell ref="L99:O99"/>
    <mergeCell ref="G109:G110"/>
    <mergeCell ref="I63:I64"/>
    <mergeCell ref="J63:J64"/>
    <mergeCell ref="K63:K64"/>
    <mergeCell ref="L63:O63"/>
    <mergeCell ref="A76:D76"/>
    <mergeCell ref="E76:E77"/>
    <mergeCell ref="F76:F77"/>
    <mergeCell ref="G76:G77"/>
    <mergeCell ref="A13:D13"/>
    <mergeCell ref="E13:E14"/>
    <mergeCell ref="F13:F14"/>
    <mergeCell ref="G13:G14"/>
    <mergeCell ref="A22:D22"/>
    <mergeCell ref="E22:H22"/>
    <mergeCell ref="I22:I23"/>
    <mergeCell ref="J22:J23"/>
    <mergeCell ref="K22:K23"/>
    <mergeCell ref="L22:O22"/>
    <mergeCell ref="A29:D29"/>
    <mergeCell ref="E29:E30"/>
    <mergeCell ref="F29:F30"/>
    <mergeCell ref="G29:G30"/>
    <mergeCell ref="L43:O43"/>
    <mergeCell ref="A43:D43"/>
    <mergeCell ref="E43:H43"/>
    <mergeCell ref="I43:I44"/>
    <mergeCell ref="J43:J44"/>
    <mergeCell ref="K43:K44"/>
    <mergeCell ref="A53:D53"/>
    <mergeCell ref="E53:E54"/>
    <mergeCell ref="F53:F54"/>
    <mergeCell ref="G53:G54"/>
    <mergeCell ref="A63:D63"/>
    <mergeCell ref="E63:H63"/>
    <mergeCell ref="A80:D80"/>
    <mergeCell ref="E80:E81"/>
    <mergeCell ref="F80:F81"/>
    <mergeCell ref="A109:D109"/>
    <mergeCell ref="E109:E110"/>
    <mergeCell ref="F109:F110"/>
    <mergeCell ref="A99:D99"/>
    <mergeCell ref="E99:H99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6"/>
  <sheetViews>
    <sheetView zoomScalePageLayoutView="0" workbookViewId="0" topLeftCell="A1">
      <selection activeCell="O18" sqref="O18"/>
    </sheetView>
  </sheetViews>
  <sheetFormatPr defaultColWidth="8.00390625" defaultRowHeight="15"/>
  <cols>
    <col min="1" max="1" width="5.8515625" style="119" customWidth="1"/>
    <col min="2" max="2" width="6.8515625" style="119" customWidth="1"/>
    <col min="3" max="3" width="5.8515625" style="119" customWidth="1"/>
    <col min="4" max="4" width="6.8515625" style="119" customWidth="1"/>
    <col min="5" max="5" width="5.8515625" style="119" customWidth="1"/>
    <col min="6" max="6" width="6.8515625" style="119" customWidth="1"/>
    <col min="7" max="7" width="5.8515625" style="119" customWidth="1"/>
    <col min="8" max="8" width="6.8515625" style="119" customWidth="1"/>
    <col min="9" max="9" width="5.8515625" style="119" customWidth="1"/>
    <col min="10" max="10" width="6.8515625" style="119" customWidth="1"/>
    <col min="11" max="11" width="5.8515625" style="119" customWidth="1"/>
    <col min="12" max="12" width="6.8515625" style="119" customWidth="1"/>
    <col min="13" max="13" width="5.8515625" style="119" customWidth="1"/>
    <col min="14" max="14" width="6.8515625" style="119" customWidth="1"/>
    <col min="15" max="15" width="5.8515625" style="119" customWidth="1"/>
    <col min="16" max="16" width="6.8515625" style="119" customWidth="1"/>
    <col min="17" max="18" width="5.8515625" style="119" customWidth="1"/>
    <col min="19" max="19" width="6.8515625" style="119" customWidth="1"/>
    <col min="20" max="20" width="5.8515625" style="119" customWidth="1"/>
    <col min="21" max="21" width="6.8515625" style="119" customWidth="1"/>
    <col min="22" max="22" width="4.00390625" style="119" customWidth="1"/>
    <col min="23" max="23" width="1.8515625" style="119" customWidth="1"/>
    <col min="24" max="24" width="2.8515625" style="119" customWidth="1"/>
    <col min="25" max="16384" width="8.00390625" style="119" customWidth="1"/>
  </cols>
  <sheetData>
    <row r="1" ht="13.5" customHeight="1">
      <c r="A1" s="296" t="s">
        <v>250</v>
      </c>
    </row>
    <row r="2" ht="12.75" customHeight="1">
      <c r="A2" s="296" t="s">
        <v>251</v>
      </c>
    </row>
    <row r="3" ht="12.75" customHeight="1">
      <c r="A3" s="296" t="s">
        <v>252</v>
      </c>
    </row>
    <row r="4" ht="12.75" customHeight="1">
      <c r="A4" s="296" t="s">
        <v>253</v>
      </c>
    </row>
    <row r="5" ht="12.75" customHeight="1">
      <c r="A5" s="296" t="s">
        <v>276</v>
      </c>
    </row>
    <row r="6" ht="12.75" customHeight="1">
      <c r="A6" s="296" t="s">
        <v>583</v>
      </c>
    </row>
    <row r="7" ht="13.5" customHeight="1">
      <c r="A7" s="299" t="s">
        <v>279</v>
      </c>
    </row>
    <row r="8" ht="13.5" customHeight="1">
      <c r="A8" s="298" t="s">
        <v>349</v>
      </c>
    </row>
    <row r="9" spans="1:12" ht="15" customHeight="1">
      <c r="A9" s="300" t="s">
        <v>282</v>
      </c>
      <c r="B9" s="301"/>
      <c r="C9" s="301"/>
      <c r="D9" s="302"/>
      <c r="E9" s="314" t="s">
        <v>350</v>
      </c>
      <c r="F9" s="315"/>
      <c r="G9" s="315"/>
      <c r="H9" s="316"/>
      <c r="I9" s="300" t="s">
        <v>286</v>
      </c>
      <c r="J9" s="301"/>
      <c r="K9" s="301"/>
      <c r="L9" s="302"/>
    </row>
    <row r="10" spans="1:12" ht="18" customHeight="1">
      <c r="A10" s="305" t="s">
        <v>315</v>
      </c>
      <c r="B10" s="305" t="s">
        <v>291</v>
      </c>
      <c r="C10" s="305" t="s">
        <v>292</v>
      </c>
      <c r="D10" s="305" t="s">
        <v>293</v>
      </c>
      <c r="E10" s="305" t="s">
        <v>351</v>
      </c>
      <c r="F10" s="305" t="s">
        <v>352</v>
      </c>
      <c r="G10" s="305" t="s">
        <v>353</v>
      </c>
      <c r="H10" s="305" t="s">
        <v>293</v>
      </c>
      <c r="I10" s="305" t="s">
        <v>315</v>
      </c>
      <c r="J10" s="305" t="s">
        <v>291</v>
      </c>
      <c r="K10" s="305" t="s">
        <v>292</v>
      </c>
      <c r="L10" s="305" t="s">
        <v>293</v>
      </c>
    </row>
    <row r="11" spans="1:12" ht="15.75" customHeight="1">
      <c r="A11" s="121">
        <v>349</v>
      </c>
      <c r="B11" s="120">
        <v>75</v>
      </c>
      <c r="C11" s="120">
        <v>43</v>
      </c>
      <c r="D11" s="121">
        <v>467</v>
      </c>
      <c r="E11" s="121">
        <v>465</v>
      </c>
      <c r="F11" s="120">
        <v>72</v>
      </c>
      <c r="G11" s="156">
        <v>1011</v>
      </c>
      <c r="H11" s="156">
        <v>1548</v>
      </c>
      <c r="I11" s="120">
        <v>14</v>
      </c>
      <c r="J11" s="120">
        <v>4</v>
      </c>
      <c r="K11" s="120">
        <v>0</v>
      </c>
      <c r="L11" s="120">
        <v>18</v>
      </c>
    </row>
    <row r="12" ht="10.5" customHeight="1">
      <c r="A12" s="298" t="s">
        <v>354</v>
      </c>
    </row>
    <row r="13" ht="15" customHeight="1">
      <c r="A13" s="305" t="s">
        <v>355</v>
      </c>
    </row>
    <row r="14" ht="15.75" customHeight="1">
      <c r="A14" s="156">
        <v>921062</v>
      </c>
    </row>
    <row r="15" ht="10.5" customHeight="1">
      <c r="A15" s="298" t="s">
        <v>356</v>
      </c>
    </row>
    <row r="16" spans="1:19" ht="15" customHeight="1">
      <c r="A16" s="300" t="s">
        <v>357</v>
      </c>
      <c r="B16" s="301"/>
      <c r="C16" s="301"/>
      <c r="D16" s="302"/>
      <c r="E16" s="308" t="s">
        <v>358</v>
      </c>
      <c r="F16" s="300" t="s">
        <v>359</v>
      </c>
      <c r="G16" s="301"/>
      <c r="H16" s="301"/>
      <c r="I16" s="302"/>
      <c r="J16" s="308" t="s">
        <v>360</v>
      </c>
      <c r="K16" s="300" t="s">
        <v>361</v>
      </c>
      <c r="L16" s="301"/>
      <c r="M16" s="301"/>
      <c r="N16" s="302"/>
      <c r="O16" s="308" t="s">
        <v>362</v>
      </c>
      <c r="P16" s="300" t="s">
        <v>363</v>
      </c>
      <c r="Q16" s="301"/>
      <c r="R16" s="301"/>
      <c r="S16" s="302"/>
    </row>
    <row r="17" spans="1:19" ht="15.75" customHeight="1">
      <c r="A17" s="305" t="s">
        <v>315</v>
      </c>
      <c r="B17" s="305" t="s">
        <v>291</v>
      </c>
      <c r="C17" s="305" t="s">
        <v>292</v>
      </c>
      <c r="D17" s="305" t="s">
        <v>293</v>
      </c>
      <c r="E17" s="309"/>
      <c r="F17" s="305" t="s">
        <v>315</v>
      </c>
      <c r="G17" s="305" t="s">
        <v>291</v>
      </c>
      <c r="H17" s="305" t="s">
        <v>292</v>
      </c>
      <c r="I17" s="305" t="s">
        <v>293</v>
      </c>
      <c r="J17" s="309"/>
      <c r="K17" s="305" t="s">
        <v>315</v>
      </c>
      <c r="L17" s="305" t="s">
        <v>291</v>
      </c>
      <c r="M17" s="305" t="s">
        <v>292</v>
      </c>
      <c r="N17" s="305" t="s">
        <v>293</v>
      </c>
      <c r="O17" s="309"/>
      <c r="P17" s="305" t="s">
        <v>315</v>
      </c>
      <c r="Q17" s="305" t="s">
        <v>291</v>
      </c>
      <c r="R17" s="305" t="s">
        <v>292</v>
      </c>
      <c r="S17" s="305" t="s">
        <v>293</v>
      </c>
    </row>
    <row r="18" spans="1:19" ht="15.75" customHeight="1">
      <c r="A18" s="156">
        <v>47056</v>
      </c>
      <c r="B18" s="156">
        <v>13569</v>
      </c>
      <c r="C18" s="156">
        <v>9434</v>
      </c>
      <c r="D18" s="156">
        <v>70059</v>
      </c>
      <c r="E18" s="121">
        <v>473</v>
      </c>
      <c r="F18" s="156">
        <v>1068560</v>
      </c>
      <c r="G18" s="156">
        <v>530470</v>
      </c>
      <c r="H18" s="156">
        <v>181793</v>
      </c>
      <c r="I18" s="156">
        <v>1780823</v>
      </c>
      <c r="J18" s="156">
        <v>5948</v>
      </c>
      <c r="K18" s="156">
        <v>1152592</v>
      </c>
      <c r="L18" s="156">
        <v>56108</v>
      </c>
      <c r="M18" s="156">
        <v>664520</v>
      </c>
      <c r="N18" s="156">
        <v>1873220</v>
      </c>
      <c r="O18" s="156">
        <v>4370</v>
      </c>
      <c r="P18" s="156">
        <v>2268208</v>
      </c>
      <c r="Q18" s="156">
        <v>600147</v>
      </c>
      <c r="R18" s="156">
        <v>855747</v>
      </c>
      <c r="S18" s="156">
        <v>3724102</v>
      </c>
    </row>
    <row r="19" ht="10.5" customHeight="1">
      <c r="A19" s="298" t="s">
        <v>364</v>
      </c>
    </row>
    <row r="20" spans="1:6" ht="15" customHeight="1">
      <c r="A20" s="300" t="s">
        <v>282</v>
      </c>
      <c r="B20" s="301"/>
      <c r="C20" s="301"/>
      <c r="D20" s="302"/>
      <c r="E20" s="310" t="s">
        <v>326</v>
      </c>
      <c r="F20" s="308" t="s">
        <v>337</v>
      </c>
    </row>
    <row r="21" spans="1:6" ht="15.75" customHeight="1">
      <c r="A21" s="305" t="s">
        <v>315</v>
      </c>
      <c r="B21" s="305" t="s">
        <v>291</v>
      </c>
      <c r="C21" s="305" t="s">
        <v>292</v>
      </c>
      <c r="D21" s="305" t="s">
        <v>293</v>
      </c>
      <c r="E21" s="311"/>
      <c r="F21" s="309"/>
    </row>
    <row r="22" spans="1:6" ht="15.75" customHeight="1">
      <c r="A22" s="120">
        <v>0</v>
      </c>
      <c r="B22" s="156">
        <v>4909</v>
      </c>
      <c r="C22" s="121">
        <v>421</v>
      </c>
      <c r="D22" s="156">
        <v>5330</v>
      </c>
      <c r="E22" s="121">
        <v>144</v>
      </c>
      <c r="F22" s="156">
        <v>4866</v>
      </c>
    </row>
    <row r="23" ht="12.75" customHeight="1">
      <c r="A23" s="296" t="s">
        <v>251</v>
      </c>
    </row>
    <row r="24" ht="12.75" customHeight="1">
      <c r="A24" s="296" t="s">
        <v>252</v>
      </c>
    </row>
    <row r="25" ht="12.75" customHeight="1">
      <c r="A25" s="296" t="s">
        <v>253</v>
      </c>
    </row>
    <row r="26" ht="12.75" customHeight="1">
      <c r="A26" s="296" t="s">
        <v>277</v>
      </c>
    </row>
    <row r="27" ht="12.75" customHeight="1">
      <c r="A27" s="296" t="s">
        <v>583</v>
      </c>
    </row>
    <row r="28" ht="13.5" customHeight="1">
      <c r="A28" s="299" t="s">
        <v>279</v>
      </c>
    </row>
    <row r="29" ht="13.5" customHeight="1">
      <c r="A29" s="119" t="s">
        <v>365</v>
      </c>
    </row>
    <row r="30" spans="1:23" ht="18" customHeight="1">
      <c r="A30" s="300" t="s">
        <v>282</v>
      </c>
      <c r="B30" s="301"/>
      <c r="C30" s="301"/>
      <c r="D30" s="302"/>
      <c r="E30" s="314" t="s">
        <v>350</v>
      </c>
      <c r="F30" s="315"/>
      <c r="G30" s="315"/>
      <c r="H30" s="315"/>
      <c r="I30" s="315"/>
      <c r="J30" s="316"/>
      <c r="K30" s="308" t="s">
        <v>286</v>
      </c>
      <c r="L30" s="314" t="s">
        <v>366</v>
      </c>
      <c r="M30" s="315"/>
      <c r="N30" s="315"/>
      <c r="O30" s="316"/>
      <c r="P30" s="314" t="s">
        <v>367</v>
      </c>
      <c r="Q30" s="315"/>
      <c r="R30" s="315"/>
      <c r="S30" s="316"/>
      <c r="T30" s="314" t="s">
        <v>368</v>
      </c>
      <c r="U30" s="315"/>
      <c r="V30" s="315"/>
      <c r="W30" s="316"/>
    </row>
    <row r="31" spans="1:23" ht="18" customHeight="1">
      <c r="A31" s="305" t="s">
        <v>315</v>
      </c>
      <c r="B31" s="305" t="s">
        <v>291</v>
      </c>
      <c r="C31" s="305" t="s">
        <v>292</v>
      </c>
      <c r="D31" s="305" t="s">
        <v>293</v>
      </c>
      <c r="E31" s="305" t="s">
        <v>351</v>
      </c>
      <c r="F31" s="305" t="s">
        <v>352</v>
      </c>
      <c r="G31" s="305" t="s">
        <v>369</v>
      </c>
      <c r="H31" s="305" t="s">
        <v>353</v>
      </c>
      <c r="I31" s="305" t="s">
        <v>370</v>
      </c>
      <c r="J31" s="305" t="s">
        <v>293</v>
      </c>
      <c r="K31" s="309"/>
      <c r="L31" s="305" t="s">
        <v>315</v>
      </c>
      <c r="M31" s="305" t="s">
        <v>291</v>
      </c>
      <c r="N31" s="305" t="s">
        <v>292</v>
      </c>
      <c r="O31" s="305" t="s">
        <v>293</v>
      </c>
      <c r="P31" s="305" t="s">
        <v>315</v>
      </c>
      <c r="Q31" s="305" t="s">
        <v>291</v>
      </c>
      <c r="R31" s="305" t="s">
        <v>292</v>
      </c>
      <c r="S31" s="305" t="s">
        <v>293</v>
      </c>
      <c r="T31" s="305" t="s">
        <v>371</v>
      </c>
      <c r="U31" s="305" t="s">
        <v>372</v>
      </c>
      <c r="V31" s="314" t="s">
        <v>293</v>
      </c>
      <c r="W31" s="316"/>
    </row>
    <row r="32" spans="1:23" ht="15.75" customHeight="1">
      <c r="A32" s="156">
        <v>13329</v>
      </c>
      <c r="B32" s="156">
        <v>13357</v>
      </c>
      <c r="C32" s="156">
        <v>4064</v>
      </c>
      <c r="D32" s="156">
        <v>30750</v>
      </c>
      <c r="E32" s="156">
        <v>15329</v>
      </c>
      <c r="F32" s="156">
        <v>12459</v>
      </c>
      <c r="G32" s="121">
        <v>873</v>
      </c>
      <c r="H32" s="156">
        <v>86018</v>
      </c>
      <c r="I32" s="121">
        <v>207</v>
      </c>
      <c r="J32" s="156">
        <v>114886</v>
      </c>
      <c r="K32" s="121">
        <v>857</v>
      </c>
      <c r="L32" s="156">
        <v>11811</v>
      </c>
      <c r="M32" s="156">
        <v>11056</v>
      </c>
      <c r="N32" s="156">
        <v>3862</v>
      </c>
      <c r="O32" s="156">
        <v>26729</v>
      </c>
      <c r="P32" s="156">
        <v>5918</v>
      </c>
      <c r="Q32" s="156">
        <v>7561</v>
      </c>
      <c r="R32" s="156">
        <v>2363</v>
      </c>
      <c r="S32" s="156">
        <v>15842</v>
      </c>
      <c r="T32" s="156">
        <v>19144</v>
      </c>
      <c r="U32" s="156">
        <v>3600</v>
      </c>
      <c r="V32" s="290">
        <v>22744</v>
      </c>
      <c r="W32" s="291"/>
    </row>
    <row r="33" spans="1:9" ht="15" customHeight="1">
      <c r="A33" s="314" t="s">
        <v>373</v>
      </c>
      <c r="B33" s="315"/>
      <c r="C33" s="315"/>
      <c r="D33" s="315"/>
      <c r="E33" s="315"/>
      <c r="F33" s="315"/>
      <c r="G33" s="315"/>
      <c r="H33" s="315"/>
      <c r="I33" s="316"/>
    </row>
    <row r="34" spans="1:9" ht="25.5" customHeight="1">
      <c r="A34" s="305" t="s">
        <v>374</v>
      </c>
      <c r="B34" s="305" t="s">
        <v>375</v>
      </c>
      <c r="C34" s="305" t="s">
        <v>376</v>
      </c>
      <c r="D34" s="305" t="s">
        <v>377</v>
      </c>
      <c r="E34" s="122" t="s">
        <v>378</v>
      </c>
      <c r="F34" s="305" t="s">
        <v>379</v>
      </c>
      <c r="G34" s="305" t="s">
        <v>380</v>
      </c>
      <c r="H34" s="305" t="s">
        <v>381</v>
      </c>
      <c r="I34" s="305" t="s">
        <v>293</v>
      </c>
    </row>
    <row r="35" spans="1:9" ht="15.75" customHeight="1">
      <c r="A35" s="156">
        <v>146686</v>
      </c>
      <c r="B35" s="156">
        <v>16667</v>
      </c>
      <c r="C35" s="156">
        <v>57107</v>
      </c>
      <c r="D35" s="156">
        <v>103432</v>
      </c>
      <c r="E35" s="120">
        <v>0</v>
      </c>
      <c r="F35" s="156">
        <v>30187</v>
      </c>
      <c r="G35" s="120">
        <v>1</v>
      </c>
      <c r="H35" s="156">
        <v>33516</v>
      </c>
      <c r="I35" s="156">
        <v>387596</v>
      </c>
    </row>
    <row r="36" ht="10.5" customHeight="1">
      <c r="A36" s="298" t="s">
        <v>382</v>
      </c>
    </row>
    <row r="37" spans="1:13" ht="15" customHeight="1">
      <c r="A37" s="300" t="s">
        <v>282</v>
      </c>
      <c r="B37" s="301"/>
      <c r="C37" s="301"/>
      <c r="D37" s="302"/>
      <c r="E37" s="310" t="s">
        <v>326</v>
      </c>
      <c r="F37" s="308" t="s">
        <v>337</v>
      </c>
      <c r="G37" s="314" t="s">
        <v>383</v>
      </c>
      <c r="H37" s="315"/>
      <c r="I37" s="315"/>
      <c r="J37" s="315"/>
      <c r="K37" s="315"/>
      <c r="L37" s="315"/>
      <c r="M37" s="316"/>
    </row>
    <row r="38" spans="1:13" ht="18" customHeight="1">
      <c r="A38" s="305" t="s">
        <v>315</v>
      </c>
      <c r="B38" s="305" t="s">
        <v>291</v>
      </c>
      <c r="C38" s="305" t="s">
        <v>292</v>
      </c>
      <c r="D38" s="305" t="s">
        <v>293</v>
      </c>
      <c r="E38" s="311"/>
      <c r="F38" s="309"/>
      <c r="G38" s="305" t="s">
        <v>384</v>
      </c>
      <c r="H38" s="305" t="s">
        <v>385</v>
      </c>
      <c r="I38" s="305" t="s">
        <v>386</v>
      </c>
      <c r="J38" s="305" t="s">
        <v>387</v>
      </c>
      <c r="K38" s="305" t="s">
        <v>388</v>
      </c>
      <c r="L38" s="305" t="s">
        <v>381</v>
      </c>
      <c r="M38" s="305" t="s">
        <v>293</v>
      </c>
    </row>
    <row r="39" spans="1:13" ht="15.75" customHeight="1">
      <c r="A39" s="121">
        <v>693</v>
      </c>
      <c r="B39" s="156">
        <v>2171</v>
      </c>
      <c r="C39" s="156">
        <v>2011</v>
      </c>
      <c r="D39" s="156">
        <v>4875</v>
      </c>
      <c r="E39" s="156">
        <v>1357</v>
      </c>
      <c r="F39" s="156">
        <v>4842</v>
      </c>
      <c r="G39" s="156">
        <v>2547</v>
      </c>
      <c r="H39" s="156">
        <v>4523</v>
      </c>
      <c r="I39" s="156">
        <v>4883</v>
      </c>
      <c r="J39" s="121">
        <v>459</v>
      </c>
      <c r="K39" s="156">
        <v>1714</v>
      </c>
      <c r="L39" s="120">
        <v>0</v>
      </c>
      <c r="M39" s="156">
        <v>14126</v>
      </c>
    </row>
    <row r="40" ht="13.5" customHeight="1">
      <c r="A40" s="299" t="s">
        <v>279</v>
      </c>
    </row>
    <row r="41" ht="13.5" customHeight="1">
      <c r="A41" s="298" t="s">
        <v>389</v>
      </c>
    </row>
    <row r="42" spans="1:3" ht="15" customHeight="1">
      <c r="A42" s="307" t="s">
        <v>326</v>
      </c>
      <c r="B42" s="305" t="s">
        <v>321</v>
      </c>
      <c r="C42" s="305" t="s">
        <v>327</v>
      </c>
    </row>
    <row r="43" spans="1:3" ht="15.75" customHeight="1">
      <c r="A43" s="121">
        <v>231</v>
      </c>
      <c r="B43" s="121">
        <v>433</v>
      </c>
      <c r="C43" s="156">
        <v>285477</v>
      </c>
    </row>
    <row r="44" ht="10.5" customHeight="1">
      <c r="A44" s="298" t="s">
        <v>390</v>
      </c>
    </row>
    <row r="45" spans="1:15" ht="15" customHeight="1">
      <c r="A45" s="300" t="s">
        <v>282</v>
      </c>
      <c r="B45" s="301"/>
      <c r="C45" s="301"/>
      <c r="D45" s="302"/>
      <c r="E45" s="300" t="s">
        <v>286</v>
      </c>
      <c r="F45" s="301"/>
      <c r="G45" s="301"/>
      <c r="H45" s="302"/>
      <c r="I45" s="308" t="s">
        <v>287</v>
      </c>
      <c r="J45" s="308" t="s">
        <v>306</v>
      </c>
      <c r="K45" s="308" t="s">
        <v>290</v>
      </c>
      <c r="L45" s="300" t="s">
        <v>298</v>
      </c>
      <c r="M45" s="301"/>
      <c r="N45" s="301"/>
      <c r="O45" s="302"/>
    </row>
    <row r="46" spans="1:15" ht="15.75" customHeight="1">
      <c r="A46" s="305" t="s">
        <v>315</v>
      </c>
      <c r="B46" s="305" t="s">
        <v>291</v>
      </c>
      <c r="C46" s="305" t="s">
        <v>292</v>
      </c>
      <c r="D46" s="305" t="s">
        <v>293</v>
      </c>
      <c r="E46" s="305" t="s">
        <v>315</v>
      </c>
      <c r="F46" s="305" t="s">
        <v>291</v>
      </c>
      <c r="G46" s="305" t="s">
        <v>292</v>
      </c>
      <c r="H46" s="305" t="s">
        <v>293</v>
      </c>
      <c r="I46" s="309"/>
      <c r="J46" s="309"/>
      <c r="K46" s="309"/>
      <c r="L46" s="305" t="s">
        <v>315</v>
      </c>
      <c r="M46" s="305" t="s">
        <v>291</v>
      </c>
      <c r="N46" s="305" t="s">
        <v>292</v>
      </c>
      <c r="O46" s="305" t="s">
        <v>293</v>
      </c>
    </row>
    <row r="47" spans="1:15" ht="15.75" customHeight="1">
      <c r="A47" s="120">
        <v>90</v>
      </c>
      <c r="B47" s="120">
        <v>0</v>
      </c>
      <c r="C47" s="121">
        <v>925</v>
      </c>
      <c r="D47" s="156">
        <v>1015</v>
      </c>
      <c r="E47" s="120">
        <v>0</v>
      </c>
      <c r="F47" s="120">
        <v>0</v>
      </c>
      <c r="G47" s="120">
        <v>9</v>
      </c>
      <c r="H47" s="120">
        <v>9</v>
      </c>
      <c r="I47" s="120">
        <v>25</v>
      </c>
      <c r="J47" s="121">
        <v>233</v>
      </c>
      <c r="K47" s="156">
        <v>8856</v>
      </c>
      <c r="L47" s="120">
        <v>90</v>
      </c>
      <c r="M47" s="120">
        <v>0</v>
      </c>
      <c r="N47" s="121">
        <v>876</v>
      </c>
      <c r="O47" s="121">
        <v>966</v>
      </c>
    </row>
    <row r="48" ht="10.5" customHeight="1">
      <c r="A48" s="298" t="s">
        <v>391</v>
      </c>
    </row>
    <row r="49" spans="1:7" ht="15" customHeight="1">
      <c r="A49" s="300" t="s">
        <v>282</v>
      </c>
      <c r="B49" s="301"/>
      <c r="C49" s="301"/>
      <c r="D49" s="302"/>
      <c r="E49" s="310" t="s">
        <v>326</v>
      </c>
      <c r="F49" s="308" t="s">
        <v>321</v>
      </c>
      <c r="G49" s="308" t="s">
        <v>337</v>
      </c>
    </row>
    <row r="50" spans="1:7" ht="15.75" customHeight="1">
      <c r="A50" s="305" t="s">
        <v>315</v>
      </c>
      <c r="B50" s="305" t="s">
        <v>291</v>
      </c>
      <c r="C50" s="305" t="s">
        <v>292</v>
      </c>
      <c r="D50" s="305" t="s">
        <v>293</v>
      </c>
      <c r="E50" s="311"/>
      <c r="F50" s="309"/>
      <c r="G50" s="309"/>
    </row>
    <row r="51" spans="1:7" ht="15.75" customHeight="1">
      <c r="A51" s="121">
        <v>134</v>
      </c>
      <c r="B51" s="120">
        <v>0</v>
      </c>
      <c r="C51" s="121">
        <v>257</v>
      </c>
      <c r="D51" s="121">
        <v>391</v>
      </c>
      <c r="E51" s="120">
        <v>7</v>
      </c>
      <c r="F51" s="120">
        <v>4</v>
      </c>
      <c r="G51" s="121">
        <v>384</v>
      </c>
    </row>
    <row r="52" ht="10.5" customHeight="1">
      <c r="A52" s="298" t="s">
        <v>392</v>
      </c>
    </row>
    <row r="53" spans="1:3" ht="15" customHeight="1">
      <c r="A53" s="307" t="s">
        <v>326</v>
      </c>
      <c r="B53" s="305" t="s">
        <v>321</v>
      </c>
      <c r="C53" s="305" t="s">
        <v>327</v>
      </c>
    </row>
    <row r="54" spans="1:3" ht="15.75" customHeight="1">
      <c r="A54" s="121">
        <v>821</v>
      </c>
      <c r="B54" s="121">
        <v>551</v>
      </c>
      <c r="C54" s="156">
        <v>287468</v>
      </c>
    </row>
    <row r="55" ht="10.5" customHeight="1">
      <c r="A55" s="298" t="s">
        <v>393</v>
      </c>
    </row>
    <row r="56" spans="1:4" ht="15" customHeight="1">
      <c r="A56" s="305" t="s">
        <v>282</v>
      </c>
      <c r="B56" s="307" t="s">
        <v>326</v>
      </c>
      <c r="C56" s="305" t="s">
        <v>289</v>
      </c>
      <c r="D56" s="305" t="s">
        <v>290</v>
      </c>
    </row>
    <row r="57" spans="1:4" ht="15.75" customHeight="1">
      <c r="A57" s="156">
        <v>7999</v>
      </c>
      <c r="B57" s="121">
        <v>386</v>
      </c>
      <c r="C57" s="121">
        <v>676</v>
      </c>
      <c r="D57" s="156">
        <v>15768</v>
      </c>
    </row>
    <row r="58" ht="10.5" customHeight="1">
      <c r="A58" s="298" t="s">
        <v>394</v>
      </c>
    </row>
    <row r="59" spans="1:2" ht="15" customHeight="1">
      <c r="A59" s="305" t="s">
        <v>321</v>
      </c>
      <c r="B59" s="305" t="s">
        <v>337</v>
      </c>
    </row>
    <row r="60" spans="1:2" ht="15.75" customHeight="1">
      <c r="A60" s="121">
        <v>464</v>
      </c>
      <c r="B60" s="156">
        <v>97128</v>
      </c>
    </row>
    <row r="61" ht="10.5" customHeight="1">
      <c r="A61" s="298" t="s">
        <v>395</v>
      </c>
    </row>
    <row r="62" spans="1:2" ht="15" customHeight="1">
      <c r="A62" s="307" t="s">
        <v>326</v>
      </c>
      <c r="B62" s="305" t="s">
        <v>327</v>
      </c>
    </row>
    <row r="63" spans="1:2" ht="15.75" customHeight="1">
      <c r="A63" s="156">
        <v>1323</v>
      </c>
      <c r="B63" s="156">
        <v>51015</v>
      </c>
    </row>
    <row r="64" ht="10.5" customHeight="1">
      <c r="A64" s="298" t="s">
        <v>396</v>
      </c>
    </row>
    <row r="65" ht="10.5" customHeight="1">
      <c r="A65" s="298" t="s">
        <v>397</v>
      </c>
    </row>
    <row r="66" spans="1:2" ht="15" customHeight="1">
      <c r="A66" s="307" t="s">
        <v>326</v>
      </c>
      <c r="B66" s="305" t="s">
        <v>337</v>
      </c>
    </row>
    <row r="67" spans="1:2" ht="15.75" customHeight="1">
      <c r="A67" s="121">
        <v>205</v>
      </c>
      <c r="B67" s="156">
        <v>19605</v>
      </c>
    </row>
    <row r="68" spans="1:2" ht="15" customHeight="1">
      <c r="A68" s="307" t="s">
        <v>326</v>
      </c>
      <c r="B68" s="305" t="s">
        <v>327</v>
      </c>
    </row>
    <row r="69" spans="1:2" ht="15.75" customHeight="1">
      <c r="A69" s="121">
        <v>213</v>
      </c>
      <c r="B69" s="156">
        <v>12277</v>
      </c>
    </row>
    <row r="70" ht="10.5" customHeight="1">
      <c r="A70" s="298" t="s">
        <v>398</v>
      </c>
    </row>
    <row r="71" spans="1:6" ht="15" customHeight="1">
      <c r="A71" s="300" t="s">
        <v>282</v>
      </c>
      <c r="B71" s="301"/>
      <c r="C71" s="301"/>
      <c r="D71" s="302"/>
      <c r="E71" s="310" t="s">
        <v>326</v>
      </c>
      <c r="F71" s="308" t="s">
        <v>337</v>
      </c>
    </row>
    <row r="72" spans="1:6" ht="15.75" customHeight="1">
      <c r="A72" s="305" t="s">
        <v>315</v>
      </c>
      <c r="B72" s="305" t="s">
        <v>291</v>
      </c>
      <c r="C72" s="305" t="s">
        <v>292</v>
      </c>
      <c r="D72" s="305" t="s">
        <v>293</v>
      </c>
      <c r="E72" s="311"/>
      <c r="F72" s="309"/>
    </row>
    <row r="73" spans="1:6" ht="15.75" customHeight="1">
      <c r="A73" s="156">
        <v>2615</v>
      </c>
      <c r="B73" s="121">
        <v>513</v>
      </c>
      <c r="C73" s="156">
        <v>3490</v>
      </c>
      <c r="D73" s="156">
        <v>6618</v>
      </c>
      <c r="E73" s="121">
        <v>232</v>
      </c>
      <c r="F73" s="156">
        <v>6469</v>
      </c>
    </row>
    <row r="74" ht="10.5" customHeight="1">
      <c r="A74" s="298" t="s">
        <v>399</v>
      </c>
    </row>
    <row r="75" spans="1:7" ht="15" customHeight="1">
      <c r="A75" s="300" t="s">
        <v>282</v>
      </c>
      <c r="B75" s="301"/>
      <c r="C75" s="301"/>
      <c r="D75" s="302"/>
      <c r="E75" s="310" t="s">
        <v>326</v>
      </c>
      <c r="F75" s="308" t="s">
        <v>289</v>
      </c>
      <c r="G75" s="308" t="s">
        <v>337</v>
      </c>
    </row>
    <row r="76" spans="1:7" ht="15.75" customHeight="1">
      <c r="A76" s="305" t="s">
        <v>315</v>
      </c>
      <c r="B76" s="305" t="s">
        <v>291</v>
      </c>
      <c r="C76" s="305" t="s">
        <v>292</v>
      </c>
      <c r="D76" s="305" t="s">
        <v>293</v>
      </c>
      <c r="E76" s="311"/>
      <c r="F76" s="309"/>
      <c r="G76" s="309"/>
    </row>
    <row r="77" spans="1:7" ht="15.75" customHeight="1">
      <c r="A77" s="120">
        <v>0</v>
      </c>
      <c r="B77" s="120">
        <v>0</v>
      </c>
      <c r="C77" s="121">
        <v>779</v>
      </c>
      <c r="D77" s="121">
        <v>779</v>
      </c>
      <c r="E77" s="120">
        <v>18</v>
      </c>
      <c r="F77" s="120">
        <v>18</v>
      </c>
      <c r="G77" s="121">
        <v>863</v>
      </c>
    </row>
    <row r="78" ht="12.75" customHeight="1">
      <c r="A78" s="297" t="s">
        <v>251</v>
      </c>
    </row>
    <row r="79" ht="12.75" customHeight="1">
      <c r="A79" s="296" t="s">
        <v>252</v>
      </c>
    </row>
    <row r="80" ht="16.5" customHeight="1">
      <c r="A80" s="312" t="s">
        <v>400</v>
      </c>
    </row>
    <row r="81" ht="16.5" customHeight="1">
      <c r="A81" s="299" t="s">
        <v>279</v>
      </c>
    </row>
    <row r="82" ht="16.5" customHeight="1">
      <c r="A82" s="298" t="s">
        <v>401</v>
      </c>
    </row>
    <row r="83" ht="12.75" customHeight="1">
      <c r="A83" s="296" t="s">
        <v>253</v>
      </c>
    </row>
    <row r="84" ht="12.75" customHeight="1">
      <c r="A84" s="296" t="s">
        <v>278</v>
      </c>
    </row>
    <row r="85" ht="12.75" customHeight="1">
      <c r="A85" s="296" t="s">
        <v>583</v>
      </c>
    </row>
    <row r="86" spans="1:7" ht="15" customHeight="1">
      <c r="A86" s="300" t="s">
        <v>282</v>
      </c>
      <c r="B86" s="301"/>
      <c r="C86" s="301"/>
      <c r="D86" s="302"/>
      <c r="E86" s="314" t="s">
        <v>350</v>
      </c>
      <c r="F86" s="315"/>
      <c r="G86" s="316"/>
    </row>
    <row r="87" spans="1:7" ht="18" customHeight="1">
      <c r="A87" s="305" t="s">
        <v>315</v>
      </c>
      <c r="B87" s="305" t="s">
        <v>291</v>
      </c>
      <c r="C87" s="305" t="s">
        <v>292</v>
      </c>
      <c r="D87" s="305" t="s">
        <v>293</v>
      </c>
      <c r="E87" s="305" t="s">
        <v>402</v>
      </c>
      <c r="F87" s="305" t="s">
        <v>370</v>
      </c>
      <c r="G87" s="305" t="s">
        <v>293</v>
      </c>
    </row>
    <row r="88" spans="1:7" ht="15.75" customHeight="1">
      <c r="A88" s="156">
        <v>1180</v>
      </c>
      <c r="B88" s="120">
        <v>92</v>
      </c>
      <c r="C88" s="156">
        <v>5356</v>
      </c>
      <c r="D88" s="156">
        <v>6628</v>
      </c>
      <c r="E88" s="156">
        <v>6694</v>
      </c>
      <c r="F88" s="121">
        <v>179</v>
      </c>
      <c r="G88" s="156">
        <v>6873</v>
      </c>
    </row>
    <row r="89" ht="10.5" customHeight="1">
      <c r="A89" s="298" t="s">
        <v>403</v>
      </c>
    </row>
    <row r="90" spans="1:2" ht="18" customHeight="1">
      <c r="A90" s="305" t="s">
        <v>321</v>
      </c>
      <c r="B90" s="305" t="s">
        <v>404</v>
      </c>
    </row>
    <row r="91" spans="1:2" ht="15.75" customHeight="1">
      <c r="A91" s="121">
        <v>588</v>
      </c>
      <c r="B91" s="156">
        <v>7251</v>
      </c>
    </row>
    <row r="92" ht="16.5" customHeight="1">
      <c r="A92" s="312" t="s">
        <v>405</v>
      </c>
    </row>
    <row r="93" ht="16.5" customHeight="1">
      <c r="A93" s="299" t="s">
        <v>279</v>
      </c>
    </row>
    <row r="94" ht="16.5" customHeight="1">
      <c r="A94" s="298" t="s">
        <v>406</v>
      </c>
    </row>
    <row r="95" ht="10.5" customHeight="1">
      <c r="A95" s="298" t="s">
        <v>410</v>
      </c>
    </row>
    <row r="96" spans="1:12" ht="15" customHeight="1">
      <c r="A96" s="300" t="s">
        <v>407</v>
      </c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2"/>
    </row>
    <row r="97" spans="1:12" ht="15.75" customHeight="1">
      <c r="A97" s="300" t="s">
        <v>282</v>
      </c>
      <c r="B97" s="301"/>
      <c r="C97" s="301"/>
      <c r="D97" s="302"/>
      <c r="E97" s="314" t="s">
        <v>350</v>
      </c>
      <c r="F97" s="315"/>
      <c r="G97" s="315"/>
      <c r="H97" s="316"/>
      <c r="I97" s="300" t="s">
        <v>286</v>
      </c>
      <c r="J97" s="301"/>
      <c r="K97" s="301"/>
      <c r="L97" s="302"/>
    </row>
    <row r="98" spans="1:12" ht="18" customHeight="1">
      <c r="A98" s="305" t="s">
        <v>315</v>
      </c>
      <c r="B98" s="305" t="s">
        <v>291</v>
      </c>
      <c r="C98" s="305" t="s">
        <v>292</v>
      </c>
      <c r="D98" s="305" t="s">
        <v>293</v>
      </c>
      <c r="E98" s="305" t="s">
        <v>351</v>
      </c>
      <c r="F98" s="305" t="s">
        <v>352</v>
      </c>
      <c r="G98" s="305" t="s">
        <v>353</v>
      </c>
      <c r="H98" s="305" t="s">
        <v>293</v>
      </c>
      <c r="I98" s="305" t="s">
        <v>315</v>
      </c>
      <c r="J98" s="305" t="s">
        <v>291</v>
      </c>
      <c r="K98" s="305" t="s">
        <v>292</v>
      </c>
      <c r="L98" s="305" t="s">
        <v>293</v>
      </c>
    </row>
    <row r="99" spans="1:12" ht="15.75" customHeight="1">
      <c r="A99" s="120">
        <v>0</v>
      </c>
      <c r="B99" s="120">
        <v>0</v>
      </c>
      <c r="C99" s="156">
        <v>1205</v>
      </c>
      <c r="D99" s="156">
        <v>1205</v>
      </c>
      <c r="E99" s="156">
        <v>1178</v>
      </c>
      <c r="F99" s="120">
        <v>0</v>
      </c>
      <c r="G99" s="120">
        <v>0</v>
      </c>
      <c r="H99" s="156">
        <v>1178</v>
      </c>
      <c r="I99" s="120">
        <v>0</v>
      </c>
      <c r="J99" s="120">
        <v>0</v>
      </c>
      <c r="K99" s="120">
        <v>27</v>
      </c>
      <c r="L99" s="120">
        <v>27</v>
      </c>
    </row>
    <row r="100" spans="1:12" ht="15" customHeight="1">
      <c r="A100" s="300" t="s">
        <v>408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2"/>
    </row>
    <row r="101" spans="1:12" ht="15.75" customHeight="1">
      <c r="A101" s="300" t="s">
        <v>282</v>
      </c>
      <c r="B101" s="301"/>
      <c r="C101" s="301"/>
      <c r="D101" s="302"/>
      <c r="E101" s="314" t="s">
        <v>350</v>
      </c>
      <c r="F101" s="315"/>
      <c r="G101" s="315"/>
      <c r="H101" s="316"/>
      <c r="I101" s="300" t="s">
        <v>286</v>
      </c>
      <c r="J101" s="301"/>
      <c r="K101" s="301"/>
      <c r="L101" s="302"/>
    </row>
    <row r="102" spans="1:12" ht="18" customHeight="1">
      <c r="A102" s="305" t="s">
        <v>315</v>
      </c>
      <c r="B102" s="305" t="s">
        <v>291</v>
      </c>
      <c r="C102" s="305" t="s">
        <v>292</v>
      </c>
      <c r="D102" s="305" t="s">
        <v>293</v>
      </c>
      <c r="E102" s="305" t="s">
        <v>351</v>
      </c>
      <c r="F102" s="305" t="s">
        <v>352</v>
      </c>
      <c r="G102" s="305" t="s">
        <v>353</v>
      </c>
      <c r="H102" s="305" t="s">
        <v>293</v>
      </c>
      <c r="I102" s="305" t="s">
        <v>315</v>
      </c>
      <c r="J102" s="305" t="s">
        <v>291</v>
      </c>
      <c r="K102" s="305" t="s">
        <v>292</v>
      </c>
      <c r="L102" s="305" t="s">
        <v>293</v>
      </c>
    </row>
    <row r="103" spans="1:12" ht="15.75" customHeight="1">
      <c r="A103" s="120">
        <v>0</v>
      </c>
      <c r="B103" s="120">
        <v>0</v>
      </c>
      <c r="C103" s="121">
        <v>173</v>
      </c>
      <c r="D103" s="121">
        <v>173</v>
      </c>
      <c r="E103" s="121">
        <v>173</v>
      </c>
      <c r="F103" s="120">
        <v>0</v>
      </c>
      <c r="G103" s="120">
        <v>0</v>
      </c>
      <c r="H103" s="121">
        <v>173</v>
      </c>
      <c r="I103" s="120">
        <v>0</v>
      </c>
      <c r="J103" s="120">
        <v>0</v>
      </c>
      <c r="K103" s="120">
        <v>0</v>
      </c>
      <c r="L103" s="120">
        <v>0</v>
      </c>
    </row>
    <row r="104" ht="31.5" customHeight="1">
      <c r="A104" s="305" t="s">
        <v>370</v>
      </c>
    </row>
    <row r="105" ht="25.5" customHeight="1">
      <c r="A105" s="307" t="s">
        <v>409</v>
      </c>
    </row>
    <row r="106" ht="15.75" customHeight="1">
      <c r="A106" s="120">
        <v>0</v>
      </c>
    </row>
    <row r="107" ht="12.75" customHeight="1">
      <c r="A107" s="296" t="s">
        <v>251</v>
      </c>
    </row>
    <row r="108" ht="12.75" customHeight="1">
      <c r="A108" s="296" t="s">
        <v>252</v>
      </c>
    </row>
    <row r="109" ht="12.75" customHeight="1">
      <c r="A109" s="296" t="s">
        <v>253</v>
      </c>
    </row>
    <row r="110" ht="12.75" customHeight="1">
      <c r="A110" s="296" t="s">
        <v>278</v>
      </c>
    </row>
    <row r="111" ht="12.75" customHeight="1">
      <c r="A111" s="296" t="s">
        <v>583</v>
      </c>
    </row>
    <row r="112" spans="1:5" ht="15" customHeight="1">
      <c r="A112" s="308" t="s">
        <v>404</v>
      </c>
      <c r="B112" s="308" t="s">
        <v>411</v>
      </c>
      <c r="C112" s="314" t="s">
        <v>412</v>
      </c>
      <c r="D112" s="315"/>
      <c r="E112" s="316"/>
    </row>
    <row r="113" spans="1:5" ht="18" customHeight="1">
      <c r="A113" s="309"/>
      <c r="B113" s="309"/>
      <c r="C113" s="305" t="s">
        <v>413</v>
      </c>
      <c r="D113" s="305" t="s">
        <v>414</v>
      </c>
      <c r="E113" s="305" t="s">
        <v>415</v>
      </c>
    </row>
    <row r="114" spans="1:5" ht="15.75" customHeight="1">
      <c r="A114" s="156">
        <v>2988</v>
      </c>
      <c r="B114" s="156">
        <v>2988</v>
      </c>
      <c r="C114" s="120">
        <v>0</v>
      </c>
      <c r="D114" s="120">
        <v>0</v>
      </c>
      <c r="E114" s="120">
        <v>0</v>
      </c>
    </row>
    <row r="115" ht="16.5" customHeight="1">
      <c r="A115" s="312" t="s">
        <v>416</v>
      </c>
    </row>
    <row r="116" ht="16.5" customHeight="1">
      <c r="A116" s="299" t="s">
        <v>279</v>
      </c>
    </row>
    <row r="117" ht="16.5" customHeight="1">
      <c r="A117" s="298" t="s">
        <v>417</v>
      </c>
    </row>
    <row r="118" spans="1:12" ht="15" customHeight="1">
      <c r="A118" s="300" t="s">
        <v>282</v>
      </c>
      <c r="B118" s="301"/>
      <c r="C118" s="301"/>
      <c r="D118" s="302"/>
      <c r="E118" s="314" t="s">
        <v>350</v>
      </c>
      <c r="F118" s="315"/>
      <c r="G118" s="315"/>
      <c r="H118" s="316"/>
      <c r="I118" s="300" t="s">
        <v>286</v>
      </c>
      <c r="J118" s="301"/>
      <c r="K118" s="301"/>
      <c r="L118" s="302"/>
    </row>
    <row r="119" spans="1:12" ht="18" customHeight="1">
      <c r="A119" s="305" t="s">
        <v>315</v>
      </c>
      <c r="B119" s="305" t="s">
        <v>291</v>
      </c>
      <c r="C119" s="305" t="s">
        <v>292</v>
      </c>
      <c r="D119" s="305" t="s">
        <v>293</v>
      </c>
      <c r="E119" s="305" t="s">
        <v>351</v>
      </c>
      <c r="F119" s="305" t="s">
        <v>352</v>
      </c>
      <c r="G119" s="305" t="s">
        <v>353</v>
      </c>
      <c r="H119" s="305" t="s">
        <v>293</v>
      </c>
      <c r="I119" s="305" t="s">
        <v>315</v>
      </c>
      <c r="J119" s="305" t="s">
        <v>291</v>
      </c>
      <c r="K119" s="305" t="s">
        <v>292</v>
      </c>
      <c r="L119" s="305" t="s">
        <v>293</v>
      </c>
    </row>
    <row r="120" spans="1:12" ht="15.75" customHeight="1">
      <c r="A120" s="156">
        <v>2588</v>
      </c>
      <c r="B120" s="121">
        <v>544</v>
      </c>
      <c r="C120" s="156">
        <v>1024</v>
      </c>
      <c r="D120" s="156">
        <v>4156</v>
      </c>
      <c r="E120" s="156">
        <v>3558</v>
      </c>
      <c r="F120" s="121">
        <v>204</v>
      </c>
      <c r="G120" s="156">
        <v>13940</v>
      </c>
      <c r="H120" s="156">
        <v>17702</v>
      </c>
      <c r="I120" s="121">
        <v>212</v>
      </c>
      <c r="J120" s="120">
        <v>35</v>
      </c>
      <c r="K120" s="120">
        <v>26</v>
      </c>
      <c r="L120" s="121">
        <v>273</v>
      </c>
    </row>
    <row r="121" ht="16.5" customHeight="1">
      <c r="A121" s="312" t="s">
        <v>418</v>
      </c>
    </row>
    <row r="122" ht="16.5" customHeight="1">
      <c r="A122" s="299" t="s">
        <v>279</v>
      </c>
    </row>
    <row r="123" ht="16.5" customHeight="1">
      <c r="A123" s="298" t="s">
        <v>419</v>
      </c>
    </row>
    <row r="124" spans="1:12" ht="15" customHeight="1">
      <c r="A124" s="300" t="s">
        <v>282</v>
      </c>
      <c r="B124" s="301"/>
      <c r="C124" s="301"/>
      <c r="D124" s="302"/>
      <c r="E124" s="314" t="s">
        <v>350</v>
      </c>
      <c r="F124" s="315"/>
      <c r="G124" s="315"/>
      <c r="H124" s="316"/>
      <c r="I124" s="300" t="s">
        <v>286</v>
      </c>
      <c r="J124" s="301"/>
      <c r="K124" s="301"/>
      <c r="L124" s="302"/>
    </row>
    <row r="125" spans="1:12" ht="25.5" customHeight="1">
      <c r="A125" s="305" t="s">
        <v>315</v>
      </c>
      <c r="B125" s="305" t="s">
        <v>291</v>
      </c>
      <c r="C125" s="305" t="s">
        <v>292</v>
      </c>
      <c r="D125" s="305" t="s">
        <v>293</v>
      </c>
      <c r="E125" s="305" t="s">
        <v>351</v>
      </c>
      <c r="F125" s="305" t="s">
        <v>352</v>
      </c>
      <c r="G125" s="307" t="s">
        <v>420</v>
      </c>
      <c r="H125" s="305" t="s">
        <v>293</v>
      </c>
      <c r="I125" s="305" t="s">
        <v>315</v>
      </c>
      <c r="J125" s="305" t="s">
        <v>291</v>
      </c>
      <c r="K125" s="305" t="s">
        <v>292</v>
      </c>
      <c r="L125" s="305" t="s">
        <v>293</v>
      </c>
    </row>
    <row r="126" spans="1:12" ht="15.75" customHeight="1">
      <c r="A126" s="121">
        <v>636</v>
      </c>
      <c r="B126" s="120">
        <v>62</v>
      </c>
      <c r="C126" s="121">
        <v>939</v>
      </c>
      <c r="D126" s="156">
        <v>1637</v>
      </c>
      <c r="E126" s="156">
        <v>1404</v>
      </c>
      <c r="F126" s="120">
        <v>14</v>
      </c>
      <c r="G126" s="156">
        <v>2389</v>
      </c>
      <c r="H126" s="156">
        <v>3807</v>
      </c>
      <c r="I126" s="120">
        <v>67</v>
      </c>
      <c r="J126" s="120">
        <v>7</v>
      </c>
      <c r="K126" s="120">
        <v>6</v>
      </c>
      <c r="L126" s="120">
        <v>80</v>
      </c>
    </row>
  </sheetData>
  <sheetProtection/>
  <mergeCells count="62">
    <mergeCell ref="I97:L97"/>
    <mergeCell ref="A100:L100"/>
    <mergeCell ref="A101:D101"/>
    <mergeCell ref="E101:H101"/>
    <mergeCell ref="I101:L101"/>
    <mergeCell ref="A9:D9"/>
    <mergeCell ref="E9:H9"/>
    <mergeCell ref="I9:L9"/>
    <mergeCell ref="A16:D16"/>
    <mergeCell ref="E16:E17"/>
    <mergeCell ref="F16:I16"/>
    <mergeCell ref="J16:J17"/>
    <mergeCell ref="K16:N16"/>
    <mergeCell ref="O16:O17"/>
    <mergeCell ref="P16:S16"/>
    <mergeCell ref="A20:D20"/>
    <mergeCell ref="E20:E21"/>
    <mergeCell ref="F20:F21"/>
    <mergeCell ref="A30:D30"/>
    <mergeCell ref="E30:J30"/>
    <mergeCell ref="K30:K31"/>
    <mergeCell ref="L30:O30"/>
    <mergeCell ref="P30:S30"/>
    <mergeCell ref="T30:W30"/>
    <mergeCell ref="V31:W31"/>
    <mergeCell ref="V32:W32"/>
    <mergeCell ref="A33:I33"/>
    <mergeCell ref="A37:D37"/>
    <mergeCell ref="E37:E38"/>
    <mergeCell ref="F37:F38"/>
    <mergeCell ref="G37:M37"/>
    <mergeCell ref="A45:D45"/>
    <mergeCell ref="E45:H45"/>
    <mergeCell ref="I45:I46"/>
    <mergeCell ref="J45:J46"/>
    <mergeCell ref="K45:K46"/>
    <mergeCell ref="L45:O45"/>
    <mergeCell ref="A49:D49"/>
    <mergeCell ref="E49:E50"/>
    <mergeCell ref="F49:F50"/>
    <mergeCell ref="G49:G50"/>
    <mergeCell ref="A71:D71"/>
    <mergeCell ref="E71:E72"/>
    <mergeCell ref="F71:F72"/>
    <mergeCell ref="E118:H118"/>
    <mergeCell ref="A75:D75"/>
    <mergeCell ref="E75:E76"/>
    <mergeCell ref="F75:F76"/>
    <mergeCell ref="G75:G76"/>
    <mergeCell ref="A86:D86"/>
    <mergeCell ref="E86:G86"/>
    <mergeCell ref="E97:H97"/>
    <mergeCell ref="I118:L118"/>
    <mergeCell ref="A96:L96"/>
    <mergeCell ref="A97:D97"/>
    <mergeCell ref="A124:D124"/>
    <mergeCell ref="E124:H124"/>
    <mergeCell ref="I124:L124"/>
    <mergeCell ref="A112:A113"/>
    <mergeCell ref="B112:B113"/>
    <mergeCell ref="C112:E112"/>
    <mergeCell ref="A118:D11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45"/>
  <sheetViews>
    <sheetView zoomScalePageLayoutView="0" workbookViewId="0" topLeftCell="A1">
      <selection activeCell="O18" sqref="O18"/>
    </sheetView>
  </sheetViews>
  <sheetFormatPr defaultColWidth="8.00390625" defaultRowHeight="15"/>
  <cols>
    <col min="1" max="1" width="5.8515625" style="119" customWidth="1"/>
    <col min="2" max="2" width="1.8515625" style="119" customWidth="1"/>
    <col min="3" max="3" width="5.00390625" style="119" customWidth="1"/>
    <col min="4" max="4" width="1.8515625" style="119" customWidth="1"/>
    <col min="5" max="5" width="4.00390625" style="119" customWidth="1"/>
    <col min="6" max="6" width="1.8515625" style="119" customWidth="1"/>
    <col min="7" max="7" width="5.00390625" style="119" customWidth="1"/>
    <col min="8" max="8" width="1.8515625" style="119" customWidth="1"/>
    <col min="9" max="9" width="4.00390625" style="119" customWidth="1"/>
    <col min="10" max="10" width="1.8515625" style="119" customWidth="1"/>
    <col min="11" max="11" width="5.00390625" style="119" customWidth="1"/>
    <col min="12" max="12" width="1.8515625" style="119" customWidth="1"/>
    <col min="13" max="13" width="4.00390625" style="119" customWidth="1"/>
    <col min="14" max="14" width="1.8515625" style="119" customWidth="1"/>
    <col min="15" max="15" width="5.00390625" style="119" customWidth="1"/>
    <col min="16" max="16" width="1.8515625" style="119" customWidth="1"/>
    <col min="17" max="17" width="4.00390625" style="119" customWidth="1"/>
    <col min="18" max="18" width="1.8515625" style="119" customWidth="1"/>
    <col min="19" max="19" width="5.00390625" style="119" customWidth="1"/>
    <col min="20" max="20" width="1.8515625" style="119" customWidth="1"/>
    <col min="21" max="21" width="4.00390625" style="119" customWidth="1"/>
    <col min="22" max="22" width="1.8515625" style="119" customWidth="1"/>
    <col min="23" max="23" width="5.00390625" style="119" customWidth="1"/>
    <col min="24" max="24" width="1.8515625" style="119" customWidth="1"/>
    <col min="25" max="25" width="4.00390625" style="119" customWidth="1"/>
    <col min="26" max="26" width="1.8515625" style="119" customWidth="1"/>
    <col min="27" max="27" width="5.00390625" style="119" customWidth="1"/>
    <col min="28" max="28" width="1.8515625" style="119" customWidth="1"/>
    <col min="29" max="29" width="4.00390625" style="119" customWidth="1"/>
    <col min="30" max="30" width="1.8515625" style="119" customWidth="1"/>
    <col min="31" max="31" width="5.00390625" style="119" customWidth="1"/>
    <col min="32" max="32" width="1.8515625" style="119" customWidth="1"/>
    <col min="33" max="33" width="5.8515625" style="119" customWidth="1"/>
    <col min="34" max="34" width="6.8515625" style="119" customWidth="1"/>
    <col min="35" max="35" width="5.8515625" style="119" customWidth="1"/>
    <col min="36" max="36" width="6.8515625" style="119" customWidth="1"/>
    <col min="37" max="37" width="9.00390625" style="119" customWidth="1"/>
    <col min="38" max="38" width="0.9921875" style="119" customWidth="1"/>
    <col min="39" max="39" width="1.8515625" style="119" customWidth="1"/>
    <col min="40" max="16384" width="8.00390625" style="119" customWidth="1"/>
  </cols>
  <sheetData>
    <row r="1" ht="13.5" customHeight="1">
      <c r="A1" s="296" t="s">
        <v>250</v>
      </c>
    </row>
    <row r="2" ht="12.75" customHeight="1">
      <c r="A2" s="296" t="s">
        <v>251</v>
      </c>
    </row>
    <row r="3" ht="12.75" customHeight="1">
      <c r="A3" s="296" t="s">
        <v>252</v>
      </c>
    </row>
    <row r="4" ht="12.75" customHeight="1">
      <c r="A4" s="296" t="s">
        <v>253</v>
      </c>
    </row>
    <row r="5" ht="12.75" customHeight="1">
      <c r="A5" s="296" t="s">
        <v>266</v>
      </c>
    </row>
    <row r="6" ht="12.75" customHeight="1">
      <c r="A6" s="296" t="s">
        <v>583</v>
      </c>
    </row>
    <row r="7" ht="13.5" customHeight="1">
      <c r="A7" s="299" t="s">
        <v>279</v>
      </c>
    </row>
    <row r="8" ht="13.5" customHeight="1">
      <c r="A8" s="119" t="s">
        <v>280</v>
      </c>
    </row>
    <row r="9" spans="1:36" ht="15" customHeight="1">
      <c r="A9" s="329" t="s">
        <v>281</v>
      </c>
      <c r="B9" s="330"/>
      <c r="C9" s="300" t="s">
        <v>282</v>
      </c>
      <c r="D9" s="301"/>
      <c r="E9" s="301"/>
      <c r="F9" s="301"/>
      <c r="G9" s="301"/>
      <c r="H9" s="302"/>
      <c r="I9" s="314" t="s">
        <v>283</v>
      </c>
      <c r="J9" s="315"/>
      <c r="K9" s="315"/>
      <c r="L9" s="315"/>
      <c r="M9" s="315"/>
      <c r="N9" s="316"/>
      <c r="O9" s="314" t="s">
        <v>284</v>
      </c>
      <c r="P9" s="315"/>
      <c r="Q9" s="315"/>
      <c r="R9" s="315"/>
      <c r="S9" s="315"/>
      <c r="T9" s="316"/>
      <c r="U9" s="314" t="s">
        <v>285</v>
      </c>
      <c r="V9" s="315"/>
      <c r="W9" s="315"/>
      <c r="X9" s="315"/>
      <c r="Y9" s="315"/>
      <c r="Z9" s="316"/>
      <c r="AA9" s="300" t="s">
        <v>286</v>
      </c>
      <c r="AB9" s="301"/>
      <c r="AC9" s="301"/>
      <c r="AD9" s="301"/>
      <c r="AE9" s="301"/>
      <c r="AF9" s="302"/>
      <c r="AG9" s="308" t="s">
        <v>287</v>
      </c>
      <c r="AH9" s="308" t="s">
        <v>288</v>
      </c>
      <c r="AI9" s="308" t="s">
        <v>289</v>
      </c>
      <c r="AJ9" s="308" t="s">
        <v>290</v>
      </c>
    </row>
    <row r="10" spans="1:36" ht="15.75" customHeight="1">
      <c r="A10" s="331"/>
      <c r="B10" s="332"/>
      <c r="C10" s="314" t="s">
        <v>291</v>
      </c>
      <c r="D10" s="316"/>
      <c r="E10" s="314" t="s">
        <v>292</v>
      </c>
      <c r="F10" s="316"/>
      <c r="G10" s="314" t="s">
        <v>293</v>
      </c>
      <c r="H10" s="316"/>
      <c r="I10" s="314" t="s">
        <v>291</v>
      </c>
      <c r="J10" s="316"/>
      <c r="K10" s="314" t="s">
        <v>292</v>
      </c>
      <c r="L10" s="316"/>
      <c r="M10" s="314" t="s">
        <v>293</v>
      </c>
      <c r="N10" s="316"/>
      <c r="O10" s="314" t="s">
        <v>291</v>
      </c>
      <c r="P10" s="316"/>
      <c r="Q10" s="314" t="s">
        <v>292</v>
      </c>
      <c r="R10" s="316"/>
      <c r="S10" s="314" t="s">
        <v>293</v>
      </c>
      <c r="T10" s="316"/>
      <c r="U10" s="314" t="s">
        <v>291</v>
      </c>
      <c r="V10" s="316"/>
      <c r="W10" s="314" t="s">
        <v>292</v>
      </c>
      <c r="X10" s="316"/>
      <c r="Y10" s="314" t="s">
        <v>293</v>
      </c>
      <c r="Z10" s="316"/>
      <c r="AA10" s="314" t="s">
        <v>291</v>
      </c>
      <c r="AB10" s="316"/>
      <c r="AC10" s="314" t="s">
        <v>292</v>
      </c>
      <c r="AD10" s="316"/>
      <c r="AE10" s="314" t="s">
        <v>293</v>
      </c>
      <c r="AF10" s="316"/>
      <c r="AG10" s="309"/>
      <c r="AH10" s="309"/>
      <c r="AI10" s="309"/>
      <c r="AJ10" s="309"/>
    </row>
    <row r="11" spans="1:36" ht="15.75" customHeight="1">
      <c r="A11" s="333" t="s">
        <v>294</v>
      </c>
      <c r="B11" s="334"/>
      <c r="C11" s="290">
        <v>1315</v>
      </c>
      <c r="D11" s="291"/>
      <c r="E11" s="294">
        <v>125</v>
      </c>
      <c r="F11" s="295"/>
      <c r="G11" s="290">
        <v>1440</v>
      </c>
      <c r="H11" s="291"/>
      <c r="I11" s="292">
        <v>12</v>
      </c>
      <c r="J11" s="293"/>
      <c r="K11" s="292">
        <v>0</v>
      </c>
      <c r="L11" s="293"/>
      <c r="M11" s="292">
        <v>12</v>
      </c>
      <c r="N11" s="293"/>
      <c r="O11" s="292">
        <v>12</v>
      </c>
      <c r="P11" s="293"/>
      <c r="Q11" s="292">
        <v>0</v>
      </c>
      <c r="R11" s="293"/>
      <c r="S11" s="292">
        <v>12</v>
      </c>
      <c r="T11" s="293"/>
      <c r="U11" s="292">
        <v>30</v>
      </c>
      <c r="V11" s="293"/>
      <c r="W11" s="292">
        <v>5</v>
      </c>
      <c r="X11" s="293"/>
      <c r="Y11" s="292">
        <v>35</v>
      </c>
      <c r="Z11" s="293"/>
      <c r="AA11" s="292">
        <v>46</v>
      </c>
      <c r="AB11" s="293"/>
      <c r="AC11" s="292">
        <v>3</v>
      </c>
      <c r="AD11" s="293"/>
      <c r="AE11" s="292">
        <v>49</v>
      </c>
      <c r="AF11" s="293"/>
      <c r="AG11" s="120">
        <v>58</v>
      </c>
      <c r="AH11" s="156">
        <v>11947</v>
      </c>
      <c r="AI11" s="156">
        <v>47788</v>
      </c>
      <c r="AJ11" s="156">
        <v>1057993</v>
      </c>
    </row>
    <row r="12" spans="1:36" ht="15.75" customHeight="1">
      <c r="A12" s="314" t="s">
        <v>295</v>
      </c>
      <c r="B12" s="316"/>
      <c r="C12" s="290">
        <v>1315</v>
      </c>
      <c r="D12" s="291"/>
      <c r="E12" s="294">
        <v>125</v>
      </c>
      <c r="F12" s="295"/>
      <c r="G12" s="290">
        <v>1440</v>
      </c>
      <c r="H12" s="291"/>
      <c r="I12" s="292">
        <v>12</v>
      </c>
      <c r="J12" s="293"/>
      <c r="K12" s="292">
        <v>0</v>
      </c>
      <c r="L12" s="293"/>
      <c r="M12" s="292">
        <v>12</v>
      </c>
      <c r="N12" s="293"/>
      <c r="O12" s="292">
        <v>12</v>
      </c>
      <c r="P12" s="293"/>
      <c r="Q12" s="292">
        <v>0</v>
      </c>
      <c r="R12" s="293"/>
      <c r="S12" s="292">
        <v>12</v>
      </c>
      <c r="T12" s="293"/>
      <c r="U12" s="292">
        <v>30</v>
      </c>
      <c r="V12" s="293"/>
      <c r="W12" s="292">
        <v>5</v>
      </c>
      <c r="X12" s="293"/>
      <c r="Y12" s="292">
        <v>35</v>
      </c>
      <c r="Z12" s="293"/>
      <c r="AA12" s="292">
        <v>46</v>
      </c>
      <c r="AB12" s="293"/>
      <c r="AC12" s="292">
        <v>3</v>
      </c>
      <c r="AD12" s="293"/>
      <c r="AE12" s="292">
        <v>49</v>
      </c>
      <c r="AF12" s="293"/>
      <c r="AG12" s="120">
        <v>58</v>
      </c>
      <c r="AH12" s="156">
        <v>11947</v>
      </c>
      <c r="AI12" s="156">
        <v>47788</v>
      </c>
      <c r="AJ12" s="156">
        <v>1057993</v>
      </c>
    </row>
    <row r="13" spans="1:36" ht="15.75" customHeight="1">
      <c r="A13" s="314" t="s">
        <v>296</v>
      </c>
      <c r="B13" s="316"/>
      <c r="C13" s="292">
        <v>0</v>
      </c>
      <c r="D13" s="293"/>
      <c r="E13" s="292">
        <v>0</v>
      </c>
      <c r="F13" s="293"/>
      <c r="G13" s="292">
        <v>0</v>
      </c>
      <c r="H13" s="293"/>
      <c r="I13" s="292">
        <v>0</v>
      </c>
      <c r="J13" s="293"/>
      <c r="K13" s="292">
        <v>0</v>
      </c>
      <c r="L13" s="293"/>
      <c r="M13" s="292">
        <v>0</v>
      </c>
      <c r="N13" s="293"/>
      <c r="O13" s="292">
        <v>0</v>
      </c>
      <c r="P13" s="293"/>
      <c r="Q13" s="292">
        <v>0</v>
      </c>
      <c r="R13" s="293"/>
      <c r="S13" s="292">
        <v>0</v>
      </c>
      <c r="T13" s="293"/>
      <c r="U13" s="292">
        <v>0</v>
      </c>
      <c r="V13" s="293"/>
      <c r="W13" s="292">
        <v>0</v>
      </c>
      <c r="X13" s="293"/>
      <c r="Y13" s="292">
        <v>0</v>
      </c>
      <c r="Z13" s="293"/>
      <c r="AA13" s="292">
        <v>0</v>
      </c>
      <c r="AB13" s="293"/>
      <c r="AC13" s="292">
        <v>0</v>
      </c>
      <c r="AD13" s="293"/>
      <c r="AE13" s="292">
        <v>0</v>
      </c>
      <c r="AF13" s="293"/>
      <c r="AG13" s="120">
        <v>0</v>
      </c>
      <c r="AH13" s="120">
        <v>0</v>
      </c>
      <c r="AI13" s="120">
        <v>0</v>
      </c>
      <c r="AJ13" s="120">
        <v>0</v>
      </c>
    </row>
    <row r="14" spans="1:14" ht="15" customHeight="1">
      <c r="A14" s="329" t="s">
        <v>281</v>
      </c>
      <c r="B14" s="330"/>
      <c r="C14" s="314" t="s">
        <v>297</v>
      </c>
      <c r="D14" s="315"/>
      <c r="E14" s="315"/>
      <c r="F14" s="315"/>
      <c r="G14" s="315"/>
      <c r="H14" s="316"/>
      <c r="I14" s="314" t="s">
        <v>298</v>
      </c>
      <c r="J14" s="315"/>
      <c r="K14" s="315"/>
      <c r="L14" s="315"/>
      <c r="M14" s="315"/>
      <c r="N14" s="316"/>
    </row>
    <row r="15" spans="1:14" ht="15.75" customHeight="1">
      <c r="A15" s="331"/>
      <c r="B15" s="332"/>
      <c r="C15" s="314" t="s">
        <v>291</v>
      </c>
      <c r="D15" s="316"/>
      <c r="E15" s="314" t="s">
        <v>292</v>
      </c>
      <c r="F15" s="316"/>
      <c r="G15" s="314" t="s">
        <v>293</v>
      </c>
      <c r="H15" s="316"/>
      <c r="I15" s="314" t="s">
        <v>291</v>
      </c>
      <c r="J15" s="316"/>
      <c r="K15" s="314" t="s">
        <v>292</v>
      </c>
      <c r="L15" s="316"/>
      <c r="M15" s="314" t="s">
        <v>293</v>
      </c>
      <c r="N15" s="316"/>
    </row>
    <row r="16" spans="1:14" ht="15.75" customHeight="1">
      <c r="A16" s="333" t="s">
        <v>294</v>
      </c>
      <c r="B16" s="334"/>
      <c r="C16" s="294">
        <v>895</v>
      </c>
      <c r="D16" s="295"/>
      <c r="E16" s="292">
        <v>33</v>
      </c>
      <c r="F16" s="293"/>
      <c r="G16" s="294">
        <v>928</v>
      </c>
      <c r="H16" s="295"/>
      <c r="I16" s="294">
        <v>808</v>
      </c>
      <c r="J16" s="295"/>
      <c r="K16" s="292">
        <v>33</v>
      </c>
      <c r="L16" s="293"/>
      <c r="M16" s="294">
        <v>841</v>
      </c>
      <c r="N16" s="295"/>
    </row>
    <row r="17" spans="1:14" ht="15.75" customHeight="1">
      <c r="A17" s="314" t="s">
        <v>295</v>
      </c>
      <c r="B17" s="316"/>
      <c r="C17" s="294">
        <v>895</v>
      </c>
      <c r="D17" s="295"/>
      <c r="E17" s="292">
        <v>33</v>
      </c>
      <c r="F17" s="293"/>
      <c r="G17" s="294">
        <v>928</v>
      </c>
      <c r="H17" s="295"/>
      <c r="I17" s="294">
        <v>808</v>
      </c>
      <c r="J17" s="295"/>
      <c r="K17" s="292">
        <v>33</v>
      </c>
      <c r="L17" s="293"/>
      <c r="M17" s="294">
        <v>841</v>
      </c>
      <c r="N17" s="295"/>
    </row>
    <row r="18" spans="1:14" ht="15.75" customHeight="1">
      <c r="A18" s="314" t="s">
        <v>296</v>
      </c>
      <c r="B18" s="316"/>
      <c r="C18" s="292">
        <v>0</v>
      </c>
      <c r="D18" s="293"/>
      <c r="E18" s="292">
        <v>0</v>
      </c>
      <c r="F18" s="293"/>
      <c r="G18" s="292">
        <v>0</v>
      </c>
      <c r="H18" s="293"/>
      <c r="I18" s="292">
        <v>0</v>
      </c>
      <c r="J18" s="293"/>
      <c r="K18" s="292">
        <v>0</v>
      </c>
      <c r="L18" s="293"/>
      <c r="M18" s="292">
        <v>0</v>
      </c>
      <c r="N18" s="293"/>
    </row>
    <row r="19" ht="13.5" customHeight="1">
      <c r="A19" s="299" t="s">
        <v>279</v>
      </c>
    </row>
    <row r="20" ht="13.5" customHeight="1">
      <c r="A20" s="119" t="s">
        <v>299</v>
      </c>
    </row>
    <row r="21" spans="1:32" ht="15" customHeight="1">
      <c r="A21" s="329" t="s">
        <v>300</v>
      </c>
      <c r="B21" s="330"/>
      <c r="C21" s="300" t="s">
        <v>282</v>
      </c>
      <c r="D21" s="301"/>
      <c r="E21" s="301"/>
      <c r="F21" s="301"/>
      <c r="G21" s="301"/>
      <c r="H21" s="302"/>
      <c r="I21" s="314" t="s">
        <v>283</v>
      </c>
      <c r="J21" s="315"/>
      <c r="K21" s="315"/>
      <c r="L21" s="315"/>
      <c r="M21" s="315"/>
      <c r="N21" s="316"/>
      <c r="O21" s="314" t="s">
        <v>284</v>
      </c>
      <c r="P21" s="315"/>
      <c r="Q21" s="315"/>
      <c r="R21" s="315"/>
      <c r="S21" s="315"/>
      <c r="T21" s="316"/>
      <c r="U21" s="314" t="s">
        <v>285</v>
      </c>
      <c r="V21" s="315"/>
      <c r="W21" s="315"/>
      <c r="X21" s="315"/>
      <c r="Y21" s="315"/>
      <c r="Z21" s="316"/>
      <c r="AA21" s="300" t="s">
        <v>286</v>
      </c>
      <c r="AB21" s="301"/>
      <c r="AC21" s="301"/>
      <c r="AD21" s="301"/>
      <c r="AE21" s="301"/>
      <c r="AF21" s="302"/>
    </row>
    <row r="22" spans="1:32" ht="15.75" customHeight="1">
      <c r="A22" s="331"/>
      <c r="B22" s="332"/>
      <c r="C22" s="314" t="s">
        <v>291</v>
      </c>
      <c r="D22" s="316"/>
      <c r="E22" s="314" t="s">
        <v>292</v>
      </c>
      <c r="F22" s="316"/>
      <c r="G22" s="314" t="s">
        <v>293</v>
      </c>
      <c r="H22" s="316"/>
      <c r="I22" s="314" t="s">
        <v>291</v>
      </c>
      <c r="J22" s="316"/>
      <c r="K22" s="314" t="s">
        <v>292</v>
      </c>
      <c r="L22" s="316"/>
      <c r="M22" s="314" t="s">
        <v>293</v>
      </c>
      <c r="N22" s="316"/>
      <c r="O22" s="314" t="s">
        <v>291</v>
      </c>
      <c r="P22" s="316"/>
      <c r="Q22" s="314" t="s">
        <v>292</v>
      </c>
      <c r="R22" s="316"/>
      <c r="S22" s="314" t="s">
        <v>293</v>
      </c>
      <c r="T22" s="316"/>
      <c r="U22" s="314" t="s">
        <v>291</v>
      </c>
      <c r="V22" s="316"/>
      <c r="W22" s="314" t="s">
        <v>292</v>
      </c>
      <c r="X22" s="316"/>
      <c r="Y22" s="314" t="s">
        <v>293</v>
      </c>
      <c r="Z22" s="316"/>
      <c r="AA22" s="314" t="s">
        <v>291</v>
      </c>
      <c r="AB22" s="316"/>
      <c r="AC22" s="314" t="s">
        <v>292</v>
      </c>
      <c r="AD22" s="316"/>
      <c r="AE22" s="314" t="s">
        <v>293</v>
      </c>
      <c r="AF22" s="316"/>
    </row>
    <row r="23" spans="1:32" ht="15.75" customHeight="1">
      <c r="A23" s="333" t="s">
        <v>294</v>
      </c>
      <c r="B23" s="334"/>
      <c r="C23" s="290">
        <v>1630</v>
      </c>
      <c r="D23" s="291"/>
      <c r="E23" s="294">
        <v>276</v>
      </c>
      <c r="F23" s="295"/>
      <c r="G23" s="290">
        <v>1906</v>
      </c>
      <c r="H23" s="291"/>
      <c r="I23" s="292">
        <v>5</v>
      </c>
      <c r="J23" s="293"/>
      <c r="K23" s="292">
        <v>0</v>
      </c>
      <c r="L23" s="293"/>
      <c r="M23" s="292">
        <v>5</v>
      </c>
      <c r="N23" s="293"/>
      <c r="O23" s="292">
        <v>5</v>
      </c>
      <c r="P23" s="293"/>
      <c r="Q23" s="292">
        <v>0</v>
      </c>
      <c r="R23" s="293"/>
      <c r="S23" s="292">
        <v>5</v>
      </c>
      <c r="T23" s="293"/>
      <c r="U23" s="292">
        <v>18</v>
      </c>
      <c r="V23" s="293"/>
      <c r="W23" s="292">
        <v>10</v>
      </c>
      <c r="X23" s="293"/>
      <c r="Y23" s="292">
        <v>28</v>
      </c>
      <c r="Z23" s="293"/>
      <c r="AA23" s="292">
        <v>21</v>
      </c>
      <c r="AB23" s="293"/>
      <c r="AC23" s="292">
        <v>6</v>
      </c>
      <c r="AD23" s="293"/>
      <c r="AE23" s="292">
        <v>27</v>
      </c>
      <c r="AF23" s="293"/>
    </row>
    <row r="24" spans="1:32" ht="15.75" customHeight="1">
      <c r="A24" s="314" t="s">
        <v>295</v>
      </c>
      <c r="B24" s="316"/>
      <c r="C24" s="290">
        <v>1630</v>
      </c>
      <c r="D24" s="291"/>
      <c r="E24" s="294">
        <v>276</v>
      </c>
      <c r="F24" s="295"/>
      <c r="G24" s="290">
        <v>1906</v>
      </c>
      <c r="H24" s="291"/>
      <c r="I24" s="292">
        <v>5</v>
      </c>
      <c r="J24" s="293"/>
      <c r="K24" s="292">
        <v>0</v>
      </c>
      <c r="L24" s="293"/>
      <c r="M24" s="292">
        <v>5</v>
      </c>
      <c r="N24" s="293"/>
      <c r="O24" s="292">
        <v>5</v>
      </c>
      <c r="P24" s="293"/>
      <c r="Q24" s="292">
        <v>0</v>
      </c>
      <c r="R24" s="293"/>
      <c r="S24" s="292">
        <v>5</v>
      </c>
      <c r="T24" s="293"/>
      <c r="U24" s="292">
        <v>18</v>
      </c>
      <c r="V24" s="293"/>
      <c r="W24" s="292">
        <v>10</v>
      </c>
      <c r="X24" s="293"/>
      <c r="Y24" s="292">
        <v>28</v>
      </c>
      <c r="Z24" s="293"/>
      <c r="AA24" s="292">
        <v>21</v>
      </c>
      <c r="AB24" s="293"/>
      <c r="AC24" s="292">
        <v>6</v>
      </c>
      <c r="AD24" s="293"/>
      <c r="AE24" s="292">
        <v>27</v>
      </c>
      <c r="AF24" s="293"/>
    </row>
    <row r="25" spans="1:32" ht="15.75" customHeight="1">
      <c r="A25" s="314" t="s">
        <v>296</v>
      </c>
      <c r="B25" s="316"/>
      <c r="C25" s="292">
        <v>0</v>
      </c>
      <c r="D25" s="293"/>
      <c r="E25" s="292">
        <v>0</v>
      </c>
      <c r="F25" s="293"/>
      <c r="G25" s="292">
        <v>0</v>
      </c>
      <c r="H25" s="293"/>
      <c r="I25" s="292">
        <v>0</v>
      </c>
      <c r="J25" s="293"/>
      <c r="K25" s="292">
        <v>0</v>
      </c>
      <c r="L25" s="293"/>
      <c r="M25" s="292">
        <v>0</v>
      </c>
      <c r="N25" s="293"/>
      <c r="O25" s="292">
        <v>0</v>
      </c>
      <c r="P25" s="293"/>
      <c r="Q25" s="292">
        <v>0</v>
      </c>
      <c r="R25" s="293"/>
      <c r="S25" s="292">
        <v>0</v>
      </c>
      <c r="T25" s="293"/>
      <c r="U25" s="292">
        <v>0</v>
      </c>
      <c r="V25" s="293"/>
      <c r="W25" s="292">
        <v>0</v>
      </c>
      <c r="X25" s="293"/>
      <c r="Y25" s="292">
        <v>0</v>
      </c>
      <c r="Z25" s="293"/>
      <c r="AA25" s="292">
        <v>0</v>
      </c>
      <c r="AB25" s="293"/>
      <c r="AC25" s="292">
        <v>0</v>
      </c>
      <c r="AD25" s="293"/>
      <c r="AE25" s="292">
        <v>0</v>
      </c>
      <c r="AF25" s="293"/>
    </row>
    <row r="26" spans="1:32" ht="15.75" customHeight="1">
      <c r="A26" s="333" t="s">
        <v>301</v>
      </c>
      <c r="B26" s="334"/>
      <c r="C26" s="294">
        <v>345</v>
      </c>
      <c r="D26" s="295"/>
      <c r="E26" s="292">
        <v>61</v>
      </c>
      <c r="F26" s="293"/>
      <c r="G26" s="294">
        <v>406</v>
      </c>
      <c r="H26" s="295"/>
      <c r="I26" s="292">
        <v>1</v>
      </c>
      <c r="J26" s="293"/>
      <c r="K26" s="292">
        <v>0</v>
      </c>
      <c r="L26" s="293"/>
      <c r="M26" s="292">
        <v>1</v>
      </c>
      <c r="N26" s="293"/>
      <c r="O26" s="292">
        <v>1</v>
      </c>
      <c r="P26" s="293"/>
      <c r="Q26" s="292">
        <v>0</v>
      </c>
      <c r="R26" s="293"/>
      <c r="S26" s="292">
        <v>1</v>
      </c>
      <c r="T26" s="293"/>
      <c r="U26" s="292">
        <v>3</v>
      </c>
      <c r="V26" s="293"/>
      <c r="W26" s="292">
        <v>2</v>
      </c>
      <c r="X26" s="293"/>
      <c r="Y26" s="292">
        <v>5</v>
      </c>
      <c r="Z26" s="293"/>
      <c r="AA26" s="292">
        <v>4</v>
      </c>
      <c r="AB26" s="293"/>
      <c r="AC26" s="292">
        <v>2</v>
      </c>
      <c r="AD26" s="293"/>
      <c r="AE26" s="292">
        <v>6</v>
      </c>
      <c r="AF26" s="293"/>
    </row>
    <row r="27" spans="1:32" ht="15.75" customHeight="1">
      <c r="A27" s="314" t="s">
        <v>295</v>
      </c>
      <c r="B27" s="316"/>
      <c r="C27" s="294">
        <v>345</v>
      </c>
      <c r="D27" s="295"/>
      <c r="E27" s="292">
        <v>61</v>
      </c>
      <c r="F27" s="293"/>
      <c r="G27" s="294">
        <v>406</v>
      </c>
      <c r="H27" s="295"/>
      <c r="I27" s="292">
        <v>1</v>
      </c>
      <c r="J27" s="293"/>
      <c r="K27" s="292">
        <v>0</v>
      </c>
      <c r="L27" s="293"/>
      <c r="M27" s="292">
        <v>1</v>
      </c>
      <c r="N27" s="293"/>
      <c r="O27" s="292">
        <v>1</v>
      </c>
      <c r="P27" s="293"/>
      <c r="Q27" s="292">
        <v>0</v>
      </c>
      <c r="R27" s="293"/>
      <c r="S27" s="292">
        <v>1</v>
      </c>
      <c r="T27" s="293"/>
      <c r="U27" s="292">
        <v>3</v>
      </c>
      <c r="V27" s="293"/>
      <c r="W27" s="292">
        <v>2</v>
      </c>
      <c r="X27" s="293"/>
      <c r="Y27" s="292">
        <v>5</v>
      </c>
      <c r="Z27" s="293"/>
      <c r="AA27" s="292">
        <v>4</v>
      </c>
      <c r="AB27" s="293"/>
      <c r="AC27" s="292">
        <v>2</v>
      </c>
      <c r="AD27" s="293"/>
      <c r="AE27" s="292">
        <v>6</v>
      </c>
      <c r="AF27" s="293"/>
    </row>
    <row r="28" spans="1:32" ht="15.75" customHeight="1">
      <c r="A28" s="314" t="s">
        <v>296</v>
      </c>
      <c r="B28" s="316"/>
      <c r="C28" s="292">
        <v>0</v>
      </c>
      <c r="D28" s="293"/>
      <c r="E28" s="292">
        <v>0</v>
      </c>
      <c r="F28" s="293"/>
      <c r="G28" s="292">
        <v>0</v>
      </c>
      <c r="H28" s="293"/>
      <c r="I28" s="292">
        <v>0</v>
      </c>
      <c r="J28" s="293"/>
      <c r="K28" s="292">
        <v>0</v>
      </c>
      <c r="L28" s="293"/>
      <c r="M28" s="292">
        <v>0</v>
      </c>
      <c r="N28" s="293"/>
      <c r="O28" s="292">
        <v>0</v>
      </c>
      <c r="P28" s="293"/>
      <c r="Q28" s="292">
        <v>0</v>
      </c>
      <c r="R28" s="293"/>
      <c r="S28" s="292">
        <v>0</v>
      </c>
      <c r="T28" s="293"/>
      <c r="U28" s="292">
        <v>0</v>
      </c>
      <c r="V28" s="293"/>
      <c r="W28" s="292">
        <v>0</v>
      </c>
      <c r="X28" s="293"/>
      <c r="Y28" s="292">
        <v>0</v>
      </c>
      <c r="Z28" s="293"/>
      <c r="AA28" s="292">
        <v>0</v>
      </c>
      <c r="AB28" s="293"/>
      <c r="AC28" s="292">
        <v>0</v>
      </c>
      <c r="AD28" s="293"/>
      <c r="AE28" s="292">
        <v>0</v>
      </c>
      <c r="AF28" s="293"/>
    </row>
    <row r="29" spans="1:32" ht="15.75" customHeight="1">
      <c r="A29" s="333" t="s">
        <v>302</v>
      </c>
      <c r="B29" s="334"/>
      <c r="C29" s="294">
        <v>330</v>
      </c>
      <c r="D29" s="295"/>
      <c r="E29" s="292">
        <v>52</v>
      </c>
      <c r="F29" s="293"/>
      <c r="G29" s="294">
        <v>382</v>
      </c>
      <c r="H29" s="295"/>
      <c r="I29" s="292">
        <v>2</v>
      </c>
      <c r="J29" s="293"/>
      <c r="K29" s="292">
        <v>0</v>
      </c>
      <c r="L29" s="293"/>
      <c r="M29" s="292">
        <v>2</v>
      </c>
      <c r="N29" s="293"/>
      <c r="O29" s="292">
        <v>2</v>
      </c>
      <c r="P29" s="293"/>
      <c r="Q29" s="292">
        <v>0</v>
      </c>
      <c r="R29" s="293"/>
      <c r="S29" s="292">
        <v>2</v>
      </c>
      <c r="T29" s="293"/>
      <c r="U29" s="292">
        <v>4</v>
      </c>
      <c r="V29" s="293"/>
      <c r="W29" s="292">
        <v>2</v>
      </c>
      <c r="X29" s="293"/>
      <c r="Y29" s="292">
        <v>6</v>
      </c>
      <c r="Z29" s="293"/>
      <c r="AA29" s="292">
        <v>2</v>
      </c>
      <c r="AB29" s="293"/>
      <c r="AC29" s="292">
        <v>2</v>
      </c>
      <c r="AD29" s="293"/>
      <c r="AE29" s="292">
        <v>4</v>
      </c>
      <c r="AF29" s="293"/>
    </row>
    <row r="30" spans="1:32" ht="15.75" customHeight="1">
      <c r="A30" s="314" t="s">
        <v>295</v>
      </c>
      <c r="B30" s="316"/>
      <c r="C30" s="294">
        <v>330</v>
      </c>
      <c r="D30" s="295"/>
      <c r="E30" s="292">
        <v>52</v>
      </c>
      <c r="F30" s="293"/>
      <c r="G30" s="294">
        <v>382</v>
      </c>
      <c r="H30" s="295"/>
      <c r="I30" s="292">
        <v>2</v>
      </c>
      <c r="J30" s="293"/>
      <c r="K30" s="292">
        <v>0</v>
      </c>
      <c r="L30" s="293"/>
      <c r="M30" s="292">
        <v>2</v>
      </c>
      <c r="N30" s="293"/>
      <c r="O30" s="292">
        <v>2</v>
      </c>
      <c r="P30" s="293"/>
      <c r="Q30" s="292">
        <v>0</v>
      </c>
      <c r="R30" s="293"/>
      <c r="S30" s="292">
        <v>2</v>
      </c>
      <c r="T30" s="293"/>
      <c r="U30" s="292">
        <v>4</v>
      </c>
      <c r="V30" s="293"/>
      <c r="W30" s="292">
        <v>2</v>
      </c>
      <c r="X30" s="293"/>
      <c r="Y30" s="292">
        <v>6</v>
      </c>
      <c r="Z30" s="293"/>
      <c r="AA30" s="292">
        <v>2</v>
      </c>
      <c r="AB30" s="293"/>
      <c r="AC30" s="292">
        <v>2</v>
      </c>
      <c r="AD30" s="293"/>
      <c r="AE30" s="292">
        <v>4</v>
      </c>
      <c r="AF30" s="293"/>
    </row>
    <row r="31" spans="1:32" ht="15.75" customHeight="1">
      <c r="A31" s="314" t="s">
        <v>296</v>
      </c>
      <c r="B31" s="316"/>
      <c r="C31" s="292">
        <v>0</v>
      </c>
      <c r="D31" s="293"/>
      <c r="E31" s="292">
        <v>0</v>
      </c>
      <c r="F31" s="293"/>
      <c r="G31" s="292">
        <v>0</v>
      </c>
      <c r="H31" s="293"/>
      <c r="I31" s="292">
        <v>0</v>
      </c>
      <c r="J31" s="293"/>
      <c r="K31" s="292">
        <v>0</v>
      </c>
      <c r="L31" s="293"/>
      <c r="M31" s="292">
        <v>0</v>
      </c>
      <c r="N31" s="293"/>
      <c r="O31" s="292">
        <v>0</v>
      </c>
      <c r="P31" s="293"/>
      <c r="Q31" s="292">
        <v>0</v>
      </c>
      <c r="R31" s="293"/>
      <c r="S31" s="292">
        <v>0</v>
      </c>
      <c r="T31" s="293"/>
      <c r="U31" s="292">
        <v>0</v>
      </c>
      <c r="V31" s="293"/>
      <c r="W31" s="292">
        <v>0</v>
      </c>
      <c r="X31" s="293"/>
      <c r="Y31" s="292">
        <v>0</v>
      </c>
      <c r="Z31" s="293"/>
      <c r="AA31" s="292">
        <v>0</v>
      </c>
      <c r="AB31" s="293"/>
      <c r="AC31" s="292">
        <v>0</v>
      </c>
      <c r="AD31" s="293"/>
      <c r="AE31" s="292">
        <v>0</v>
      </c>
      <c r="AF31" s="293"/>
    </row>
    <row r="32" spans="1:32" ht="15.75" customHeight="1">
      <c r="A32" s="333" t="s">
        <v>303</v>
      </c>
      <c r="B32" s="334"/>
      <c r="C32" s="294">
        <v>332</v>
      </c>
      <c r="D32" s="295"/>
      <c r="E32" s="292">
        <v>48</v>
      </c>
      <c r="F32" s="293"/>
      <c r="G32" s="294">
        <v>380</v>
      </c>
      <c r="H32" s="295"/>
      <c r="I32" s="292">
        <v>0</v>
      </c>
      <c r="J32" s="293"/>
      <c r="K32" s="292">
        <v>0</v>
      </c>
      <c r="L32" s="293"/>
      <c r="M32" s="292">
        <v>0</v>
      </c>
      <c r="N32" s="293"/>
      <c r="O32" s="292">
        <v>0</v>
      </c>
      <c r="P32" s="293"/>
      <c r="Q32" s="292">
        <v>0</v>
      </c>
      <c r="R32" s="293"/>
      <c r="S32" s="292">
        <v>0</v>
      </c>
      <c r="T32" s="293"/>
      <c r="U32" s="292">
        <v>2</v>
      </c>
      <c r="V32" s="293"/>
      <c r="W32" s="292">
        <v>3</v>
      </c>
      <c r="X32" s="293"/>
      <c r="Y32" s="292">
        <v>5</v>
      </c>
      <c r="Z32" s="293"/>
      <c r="AA32" s="292">
        <v>5</v>
      </c>
      <c r="AB32" s="293"/>
      <c r="AC32" s="292">
        <v>1</v>
      </c>
      <c r="AD32" s="293"/>
      <c r="AE32" s="292">
        <v>6</v>
      </c>
      <c r="AF32" s="293"/>
    </row>
    <row r="33" spans="1:32" ht="15.75" customHeight="1">
      <c r="A33" s="314" t="s">
        <v>295</v>
      </c>
      <c r="B33" s="316"/>
      <c r="C33" s="294">
        <v>332</v>
      </c>
      <c r="D33" s="295"/>
      <c r="E33" s="292">
        <v>48</v>
      </c>
      <c r="F33" s="293"/>
      <c r="G33" s="294">
        <v>380</v>
      </c>
      <c r="H33" s="295"/>
      <c r="I33" s="292">
        <v>0</v>
      </c>
      <c r="J33" s="293"/>
      <c r="K33" s="292">
        <v>0</v>
      </c>
      <c r="L33" s="293"/>
      <c r="M33" s="292">
        <v>0</v>
      </c>
      <c r="N33" s="293"/>
      <c r="O33" s="292">
        <v>0</v>
      </c>
      <c r="P33" s="293"/>
      <c r="Q33" s="292">
        <v>0</v>
      </c>
      <c r="R33" s="293"/>
      <c r="S33" s="292">
        <v>0</v>
      </c>
      <c r="T33" s="293"/>
      <c r="U33" s="292">
        <v>2</v>
      </c>
      <c r="V33" s="293"/>
      <c r="W33" s="292">
        <v>3</v>
      </c>
      <c r="X33" s="293"/>
      <c r="Y33" s="292">
        <v>5</v>
      </c>
      <c r="Z33" s="293"/>
      <c r="AA33" s="292">
        <v>5</v>
      </c>
      <c r="AB33" s="293"/>
      <c r="AC33" s="292">
        <v>1</v>
      </c>
      <c r="AD33" s="293"/>
      <c r="AE33" s="292">
        <v>6</v>
      </c>
      <c r="AF33" s="293"/>
    </row>
    <row r="34" spans="1:32" ht="15.75" customHeight="1">
      <c r="A34" s="314" t="s">
        <v>296</v>
      </c>
      <c r="B34" s="316"/>
      <c r="C34" s="292">
        <v>0</v>
      </c>
      <c r="D34" s="293"/>
      <c r="E34" s="292">
        <v>0</v>
      </c>
      <c r="F34" s="293"/>
      <c r="G34" s="292">
        <v>0</v>
      </c>
      <c r="H34" s="293"/>
      <c r="I34" s="292">
        <v>0</v>
      </c>
      <c r="J34" s="293"/>
      <c r="K34" s="292">
        <v>0</v>
      </c>
      <c r="L34" s="293"/>
      <c r="M34" s="292">
        <v>0</v>
      </c>
      <c r="N34" s="293"/>
      <c r="O34" s="292">
        <v>0</v>
      </c>
      <c r="P34" s="293"/>
      <c r="Q34" s="292">
        <v>0</v>
      </c>
      <c r="R34" s="293"/>
      <c r="S34" s="292">
        <v>0</v>
      </c>
      <c r="T34" s="293"/>
      <c r="U34" s="292">
        <v>0</v>
      </c>
      <c r="V34" s="293"/>
      <c r="W34" s="292">
        <v>0</v>
      </c>
      <c r="X34" s="293"/>
      <c r="Y34" s="292">
        <v>0</v>
      </c>
      <c r="Z34" s="293"/>
      <c r="AA34" s="292">
        <v>0</v>
      </c>
      <c r="AB34" s="293"/>
      <c r="AC34" s="292">
        <v>0</v>
      </c>
      <c r="AD34" s="293"/>
      <c r="AE34" s="292">
        <v>0</v>
      </c>
      <c r="AF34" s="293"/>
    </row>
    <row r="35" spans="1:32" ht="15.75" customHeight="1">
      <c r="A35" s="333" t="s">
        <v>304</v>
      </c>
      <c r="B35" s="334"/>
      <c r="C35" s="294">
        <v>291</v>
      </c>
      <c r="D35" s="295"/>
      <c r="E35" s="292">
        <v>50</v>
      </c>
      <c r="F35" s="293"/>
      <c r="G35" s="294">
        <v>341</v>
      </c>
      <c r="H35" s="295"/>
      <c r="I35" s="292">
        <v>1</v>
      </c>
      <c r="J35" s="293"/>
      <c r="K35" s="292">
        <v>0</v>
      </c>
      <c r="L35" s="293"/>
      <c r="M35" s="292">
        <v>1</v>
      </c>
      <c r="N35" s="293"/>
      <c r="O35" s="292">
        <v>1</v>
      </c>
      <c r="P35" s="293"/>
      <c r="Q35" s="292">
        <v>0</v>
      </c>
      <c r="R35" s="293"/>
      <c r="S35" s="292">
        <v>1</v>
      </c>
      <c r="T35" s="293"/>
      <c r="U35" s="292">
        <v>4</v>
      </c>
      <c r="V35" s="293"/>
      <c r="W35" s="292">
        <v>2</v>
      </c>
      <c r="X35" s="293"/>
      <c r="Y35" s="292">
        <v>6</v>
      </c>
      <c r="Z35" s="293"/>
      <c r="AA35" s="292">
        <v>7</v>
      </c>
      <c r="AB35" s="293"/>
      <c r="AC35" s="292">
        <v>0</v>
      </c>
      <c r="AD35" s="293"/>
      <c r="AE35" s="292">
        <v>7</v>
      </c>
      <c r="AF35" s="293"/>
    </row>
    <row r="36" spans="1:32" ht="15.75" customHeight="1">
      <c r="A36" s="314" t="s">
        <v>295</v>
      </c>
      <c r="B36" s="316"/>
      <c r="C36" s="294">
        <v>291</v>
      </c>
      <c r="D36" s="295"/>
      <c r="E36" s="292">
        <v>50</v>
      </c>
      <c r="F36" s="293"/>
      <c r="G36" s="294">
        <v>341</v>
      </c>
      <c r="H36" s="295"/>
      <c r="I36" s="292">
        <v>1</v>
      </c>
      <c r="J36" s="293"/>
      <c r="K36" s="292">
        <v>0</v>
      </c>
      <c r="L36" s="293"/>
      <c r="M36" s="292">
        <v>1</v>
      </c>
      <c r="N36" s="293"/>
      <c r="O36" s="292">
        <v>1</v>
      </c>
      <c r="P36" s="293"/>
      <c r="Q36" s="292">
        <v>0</v>
      </c>
      <c r="R36" s="293"/>
      <c r="S36" s="292">
        <v>1</v>
      </c>
      <c r="T36" s="293"/>
      <c r="U36" s="292">
        <v>4</v>
      </c>
      <c r="V36" s="293"/>
      <c r="W36" s="292">
        <v>2</v>
      </c>
      <c r="X36" s="293"/>
      <c r="Y36" s="292">
        <v>6</v>
      </c>
      <c r="Z36" s="293"/>
      <c r="AA36" s="292">
        <v>7</v>
      </c>
      <c r="AB36" s="293"/>
      <c r="AC36" s="292">
        <v>0</v>
      </c>
      <c r="AD36" s="293"/>
      <c r="AE36" s="292">
        <v>7</v>
      </c>
      <c r="AF36" s="293"/>
    </row>
    <row r="37" spans="1:32" ht="15.75" customHeight="1">
      <c r="A37" s="314" t="s">
        <v>296</v>
      </c>
      <c r="B37" s="316"/>
      <c r="C37" s="292">
        <v>0</v>
      </c>
      <c r="D37" s="293"/>
      <c r="E37" s="292">
        <v>0</v>
      </c>
      <c r="F37" s="293"/>
      <c r="G37" s="292">
        <v>0</v>
      </c>
      <c r="H37" s="293"/>
      <c r="I37" s="292">
        <v>0</v>
      </c>
      <c r="J37" s="293"/>
      <c r="K37" s="292">
        <v>0</v>
      </c>
      <c r="L37" s="293"/>
      <c r="M37" s="292">
        <v>0</v>
      </c>
      <c r="N37" s="293"/>
      <c r="O37" s="292">
        <v>0</v>
      </c>
      <c r="P37" s="293"/>
      <c r="Q37" s="292">
        <v>0</v>
      </c>
      <c r="R37" s="293"/>
      <c r="S37" s="292">
        <v>0</v>
      </c>
      <c r="T37" s="293"/>
      <c r="U37" s="292">
        <v>0</v>
      </c>
      <c r="V37" s="293"/>
      <c r="W37" s="292">
        <v>0</v>
      </c>
      <c r="X37" s="293"/>
      <c r="Y37" s="292">
        <v>0</v>
      </c>
      <c r="Z37" s="293"/>
      <c r="AA37" s="292">
        <v>0</v>
      </c>
      <c r="AB37" s="293"/>
      <c r="AC37" s="292">
        <v>0</v>
      </c>
      <c r="AD37" s="293"/>
      <c r="AE37" s="292">
        <v>0</v>
      </c>
      <c r="AF37" s="293"/>
    </row>
    <row r="38" spans="1:32" ht="15.75" customHeight="1">
      <c r="A38" s="333" t="s">
        <v>305</v>
      </c>
      <c r="B38" s="334"/>
      <c r="C38" s="294">
        <v>332</v>
      </c>
      <c r="D38" s="295"/>
      <c r="E38" s="292">
        <v>65</v>
      </c>
      <c r="F38" s="293"/>
      <c r="G38" s="294">
        <v>397</v>
      </c>
      <c r="H38" s="295"/>
      <c r="I38" s="292">
        <v>1</v>
      </c>
      <c r="J38" s="293"/>
      <c r="K38" s="292">
        <v>0</v>
      </c>
      <c r="L38" s="293"/>
      <c r="M38" s="292">
        <v>1</v>
      </c>
      <c r="N38" s="293"/>
      <c r="O38" s="292">
        <v>1</v>
      </c>
      <c r="P38" s="293"/>
      <c r="Q38" s="292">
        <v>0</v>
      </c>
      <c r="R38" s="293"/>
      <c r="S38" s="292">
        <v>1</v>
      </c>
      <c r="T38" s="293"/>
      <c r="U38" s="292">
        <v>5</v>
      </c>
      <c r="V38" s="293"/>
      <c r="W38" s="292">
        <v>1</v>
      </c>
      <c r="X38" s="293"/>
      <c r="Y38" s="292">
        <v>6</v>
      </c>
      <c r="Z38" s="293"/>
      <c r="AA38" s="292">
        <v>3</v>
      </c>
      <c r="AB38" s="293"/>
      <c r="AC38" s="292">
        <v>1</v>
      </c>
      <c r="AD38" s="293"/>
      <c r="AE38" s="292">
        <v>4</v>
      </c>
      <c r="AF38" s="293"/>
    </row>
    <row r="39" spans="1:32" ht="15.75" customHeight="1">
      <c r="A39" s="314" t="s">
        <v>295</v>
      </c>
      <c r="B39" s="316"/>
      <c r="C39" s="294">
        <v>332</v>
      </c>
      <c r="D39" s="295"/>
      <c r="E39" s="292">
        <v>65</v>
      </c>
      <c r="F39" s="293"/>
      <c r="G39" s="294">
        <v>397</v>
      </c>
      <c r="H39" s="295"/>
      <c r="I39" s="292">
        <v>1</v>
      </c>
      <c r="J39" s="293"/>
      <c r="K39" s="292">
        <v>0</v>
      </c>
      <c r="L39" s="293"/>
      <c r="M39" s="292">
        <v>1</v>
      </c>
      <c r="N39" s="293"/>
      <c r="O39" s="292">
        <v>1</v>
      </c>
      <c r="P39" s="293"/>
      <c r="Q39" s="292">
        <v>0</v>
      </c>
      <c r="R39" s="293"/>
      <c r="S39" s="292">
        <v>1</v>
      </c>
      <c r="T39" s="293"/>
      <c r="U39" s="292">
        <v>5</v>
      </c>
      <c r="V39" s="293"/>
      <c r="W39" s="292">
        <v>1</v>
      </c>
      <c r="X39" s="293"/>
      <c r="Y39" s="292">
        <v>6</v>
      </c>
      <c r="Z39" s="293"/>
      <c r="AA39" s="292">
        <v>3</v>
      </c>
      <c r="AB39" s="293"/>
      <c r="AC39" s="292">
        <v>1</v>
      </c>
      <c r="AD39" s="293"/>
      <c r="AE39" s="292">
        <v>4</v>
      </c>
      <c r="AF39" s="293"/>
    </row>
    <row r="40" spans="1:32" ht="15.75" customHeight="1">
      <c r="A40" s="314" t="s">
        <v>296</v>
      </c>
      <c r="B40" s="316"/>
      <c r="C40" s="292">
        <v>0</v>
      </c>
      <c r="D40" s="293"/>
      <c r="E40" s="292">
        <v>0</v>
      </c>
      <c r="F40" s="293"/>
      <c r="G40" s="292">
        <v>0</v>
      </c>
      <c r="H40" s="293"/>
      <c r="I40" s="292">
        <v>0</v>
      </c>
      <c r="J40" s="293"/>
      <c r="K40" s="292">
        <v>0</v>
      </c>
      <c r="L40" s="293"/>
      <c r="M40" s="292">
        <v>0</v>
      </c>
      <c r="N40" s="293"/>
      <c r="O40" s="292">
        <v>0</v>
      </c>
      <c r="P40" s="293"/>
      <c r="Q40" s="292">
        <v>0</v>
      </c>
      <c r="R40" s="293"/>
      <c r="S40" s="292">
        <v>0</v>
      </c>
      <c r="T40" s="293"/>
      <c r="U40" s="292">
        <v>0</v>
      </c>
      <c r="V40" s="293"/>
      <c r="W40" s="292">
        <v>0</v>
      </c>
      <c r="X40" s="293"/>
      <c r="Y40" s="292">
        <v>0</v>
      </c>
      <c r="Z40" s="293"/>
      <c r="AA40" s="292">
        <v>0</v>
      </c>
      <c r="AB40" s="293"/>
      <c r="AC40" s="292">
        <v>0</v>
      </c>
      <c r="AD40" s="293"/>
      <c r="AE40" s="292">
        <v>0</v>
      </c>
      <c r="AF40" s="293"/>
    </row>
    <row r="41" spans="1:28" ht="15" customHeight="1">
      <c r="A41" s="329" t="s">
        <v>300</v>
      </c>
      <c r="B41" s="330"/>
      <c r="C41" s="329" t="s">
        <v>287</v>
      </c>
      <c r="D41" s="330"/>
      <c r="E41" s="329" t="s">
        <v>288</v>
      </c>
      <c r="F41" s="330"/>
      <c r="G41" s="329" t="s">
        <v>306</v>
      </c>
      <c r="H41" s="330"/>
      <c r="I41" s="329" t="s">
        <v>290</v>
      </c>
      <c r="J41" s="330"/>
      <c r="K41" s="314" t="s">
        <v>297</v>
      </c>
      <c r="L41" s="315"/>
      <c r="M41" s="315"/>
      <c r="N41" s="315"/>
      <c r="O41" s="315"/>
      <c r="P41" s="316"/>
      <c r="Q41" s="314" t="s">
        <v>298</v>
      </c>
      <c r="R41" s="315"/>
      <c r="S41" s="315"/>
      <c r="T41" s="315"/>
      <c r="U41" s="315"/>
      <c r="V41" s="316"/>
      <c r="W41" s="314" t="s">
        <v>307</v>
      </c>
      <c r="X41" s="315"/>
      <c r="Y41" s="315"/>
      <c r="Z41" s="315"/>
      <c r="AA41" s="315"/>
      <c r="AB41" s="316"/>
    </row>
    <row r="42" spans="1:28" ht="15.75" customHeight="1">
      <c r="A42" s="331"/>
      <c r="B42" s="332"/>
      <c r="C42" s="331"/>
      <c r="D42" s="332"/>
      <c r="E42" s="331"/>
      <c r="F42" s="332"/>
      <c r="G42" s="331"/>
      <c r="H42" s="332"/>
      <c r="I42" s="331"/>
      <c r="J42" s="332"/>
      <c r="K42" s="314" t="s">
        <v>291</v>
      </c>
      <c r="L42" s="316"/>
      <c r="M42" s="314" t="s">
        <v>292</v>
      </c>
      <c r="N42" s="316"/>
      <c r="O42" s="314" t="s">
        <v>293</v>
      </c>
      <c r="P42" s="316"/>
      <c r="Q42" s="314" t="s">
        <v>291</v>
      </c>
      <c r="R42" s="316"/>
      <c r="S42" s="314" t="s">
        <v>292</v>
      </c>
      <c r="T42" s="316"/>
      <c r="U42" s="314" t="s">
        <v>293</v>
      </c>
      <c r="V42" s="316"/>
      <c r="W42" s="314" t="s">
        <v>291</v>
      </c>
      <c r="X42" s="316"/>
      <c r="Y42" s="314" t="s">
        <v>292</v>
      </c>
      <c r="Z42" s="316"/>
      <c r="AA42" s="314" t="s">
        <v>293</v>
      </c>
      <c r="AB42" s="316"/>
    </row>
    <row r="43" spans="1:28" ht="15.75" customHeight="1">
      <c r="A43" s="333" t="s">
        <v>294</v>
      </c>
      <c r="B43" s="334"/>
      <c r="C43" s="292">
        <v>76</v>
      </c>
      <c r="D43" s="293"/>
      <c r="E43" s="290">
        <v>15505</v>
      </c>
      <c r="F43" s="291"/>
      <c r="G43" s="290">
        <v>74110</v>
      </c>
      <c r="H43" s="291"/>
      <c r="I43" s="290">
        <v>1725610</v>
      </c>
      <c r="J43" s="291"/>
      <c r="K43" s="290">
        <v>1066</v>
      </c>
      <c r="L43" s="291"/>
      <c r="M43" s="292">
        <v>80</v>
      </c>
      <c r="N43" s="293"/>
      <c r="O43" s="290">
        <v>1146</v>
      </c>
      <c r="P43" s="291"/>
      <c r="Q43" s="294">
        <v>932</v>
      </c>
      <c r="R43" s="295"/>
      <c r="S43" s="292">
        <v>80</v>
      </c>
      <c r="T43" s="293"/>
      <c r="U43" s="290">
        <v>1012</v>
      </c>
      <c r="V43" s="291"/>
      <c r="W43" s="294">
        <v>715</v>
      </c>
      <c r="X43" s="295"/>
      <c r="Y43" s="292">
        <v>80</v>
      </c>
      <c r="Z43" s="293"/>
      <c r="AA43" s="294">
        <v>795</v>
      </c>
      <c r="AB43" s="295"/>
    </row>
    <row r="44" spans="1:28" ht="15.75" customHeight="1">
      <c r="A44" s="314" t="s">
        <v>295</v>
      </c>
      <c r="B44" s="316"/>
      <c r="C44" s="292">
        <v>76</v>
      </c>
      <c r="D44" s="293"/>
      <c r="E44" s="290">
        <v>15505</v>
      </c>
      <c r="F44" s="291"/>
      <c r="G44" s="290">
        <v>74110</v>
      </c>
      <c r="H44" s="291"/>
      <c r="I44" s="290">
        <v>1725610</v>
      </c>
      <c r="J44" s="291"/>
      <c r="K44" s="290">
        <v>1066</v>
      </c>
      <c r="L44" s="291"/>
      <c r="M44" s="292">
        <v>80</v>
      </c>
      <c r="N44" s="293"/>
      <c r="O44" s="290">
        <v>1146</v>
      </c>
      <c r="P44" s="291"/>
      <c r="Q44" s="294">
        <v>932</v>
      </c>
      <c r="R44" s="295"/>
      <c r="S44" s="292">
        <v>80</v>
      </c>
      <c r="T44" s="293"/>
      <c r="U44" s="290">
        <v>1012</v>
      </c>
      <c r="V44" s="291"/>
      <c r="W44" s="294">
        <v>715</v>
      </c>
      <c r="X44" s="295"/>
      <c r="Y44" s="292">
        <v>80</v>
      </c>
      <c r="Z44" s="293"/>
      <c r="AA44" s="294">
        <v>795</v>
      </c>
      <c r="AB44" s="295"/>
    </row>
    <row r="45" spans="1:28" ht="15.75" customHeight="1">
      <c r="A45" s="314" t="s">
        <v>296</v>
      </c>
      <c r="B45" s="316"/>
      <c r="C45" s="292">
        <v>0</v>
      </c>
      <c r="D45" s="293"/>
      <c r="E45" s="292">
        <v>0</v>
      </c>
      <c r="F45" s="293"/>
      <c r="G45" s="292">
        <v>0</v>
      </c>
      <c r="H45" s="293"/>
      <c r="I45" s="292">
        <v>0</v>
      </c>
      <c r="J45" s="293"/>
      <c r="K45" s="292">
        <v>0</v>
      </c>
      <c r="L45" s="293"/>
      <c r="M45" s="292">
        <v>0</v>
      </c>
      <c r="N45" s="293"/>
      <c r="O45" s="292">
        <v>0</v>
      </c>
      <c r="P45" s="293"/>
      <c r="Q45" s="292">
        <v>0</v>
      </c>
      <c r="R45" s="293"/>
      <c r="S45" s="292">
        <v>0</v>
      </c>
      <c r="T45" s="293"/>
      <c r="U45" s="292">
        <v>0</v>
      </c>
      <c r="V45" s="293"/>
      <c r="W45" s="292">
        <v>0</v>
      </c>
      <c r="X45" s="293"/>
      <c r="Y45" s="292">
        <v>0</v>
      </c>
      <c r="Z45" s="293"/>
      <c r="AA45" s="292">
        <v>0</v>
      </c>
      <c r="AB45" s="293"/>
    </row>
    <row r="46" spans="1:28" ht="15.75" customHeight="1">
      <c r="A46" s="333" t="s">
        <v>301</v>
      </c>
      <c r="B46" s="334"/>
      <c r="C46" s="292">
        <v>16</v>
      </c>
      <c r="D46" s="293"/>
      <c r="E46" s="290">
        <v>3261</v>
      </c>
      <c r="F46" s="291"/>
      <c r="G46" s="290">
        <v>15694</v>
      </c>
      <c r="H46" s="291"/>
      <c r="I46" s="290">
        <v>367614</v>
      </c>
      <c r="J46" s="291"/>
      <c r="K46" s="294">
        <v>309</v>
      </c>
      <c r="L46" s="295"/>
      <c r="M46" s="292">
        <v>19</v>
      </c>
      <c r="N46" s="293"/>
      <c r="O46" s="294">
        <v>328</v>
      </c>
      <c r="P46" s="295"/>
      <c r="Q46" s="294">
        <v>175</v>
      </c>
      <c r="R46" s="295"/>
      <c r="S46" s="292">
        <v>19</v>
      </c>
      <c r="T46" s="293"/>
      <c r="U46" s="294">
        <v>194</v>
      </c>
      <c r="V46" s="295"/>
      <c r="W46" s="294">
        <v>125</v>
      </c>
      <c r="X46" s="295"/>
      <c r="Y46" s="292">
        <v>19</v>
      </c>
      <c r="Z46" s="293"/>
      <c r="AA46" s="294">
        <v>144</v>
      </c>
      <c r="AB46" s="295"/>
    </row>
    <row r="47" spans="1:28" ht="15.75" customHeight="1">
      <c r="A47" s="314" t="s">
        <v>295</v>
      </c>
      <c r="B47" s="316"/>
      <c r="C47" s="292">
        <v>16</v>
      </c>
      <c r="D47" s="293"/>
      <c r="E47" s="290">
        <v>3261</v>
      </c>
      <c r="F47" s="291"/>
      <c r="G47" s="290">
        <v>15694</v>
      </c>
      <c r="H47" s="291"/>
      <c r="I47" s="290">
        <v>367614</v>
      </c>
      <c r="J47" s="291"/>
      <c r="K47" s="294">
        <v>309</v>
      </c>
      <c r="L47" s="295"/>
      <c r="M47" s="292">
        <v>19</v>
      </c>
      <c r="N47" s="293"/>
      <c r="O47" s="294">
        <v>328</v>
      </c>
      <c r="P47" s="295"/>
      <c r="Q47" s="294">
        <v>175</v>
      </c>
      <c r="R47" s="295"/>
      <c r="S47" s="292">
        <v>19</v>
      </c>
      <c r="T47" s="293"/>
      <c r="U47" s="294">
        <v>194</v>
      </c>
      <c r="V47" s="295"/>
      <c r="W47" s="294">
        <v>125</v>
      </c>
      <c r="X47" s="295"/>
      <c r="Y47" s="292">
        <v>19</v>
      </c>
      <c r="Z47" s="293"/>
      <c r="AA47" s="294">
        <v>144</v>
      </c>
      <c r="AB47" s="295"/>
    </row>
    <row r="48" spans="1:28" ht="15.75" customHeight="1">
      <c r="A48" s="314" t="s">
        <v>296</v>
      </c>
      <c r="B48" s="316"/>
      <c r="C48" s="292">
        <v>0</v>
      </c>
      <c r="D48" s="293"/>
      <c r="E48" s="292">
        <v>0</v>
      </c>
      <c r="F48" s="293"/>
      <c r="G48" s="292">
        <v>0</v>
      </c>
      <c r="H48" s="293"/>
      <c r="I48" s="292">
        <v>0</v>
      </c>
      <c r="J48" s="293"/>
      <c r="K48" s="292">
        <v>0</v>
      </c>
      <c r="L48" s="293"/>
      <c r="M48" s="292">
        <v>0</v>
      </c>
      <c r="N48" s="293"/>
      <c r="O48" s="292">
        <v>0</v>
      </c>
      <c r="P48" s="293"/>
      <c r="Q48" s="292">
        <v>0</v>
      </c>
      <c r="R48" s="293"/>
      <c r="S48" s="292">
        <v>0</v>
      </c>
      <c r="T48" s="293"/>
      <c r="U48" s="292">
        <v>0</v>
      </c>
      <c r="V48" s="293"/>
      <c r="W48" s="292">
        <v>0</v>
      </c>
      <c r="X48" s="293"/>
      <c r="Y48" s="292">
        <v>0</v>
      </c>
      <c r="Z48" s="293"/>
      <c r="AA48" s="292">
        <v>0</v>
      </c>
      <c r="AB48" s="293"/>
    </row>
    <row r="49" spans="1:28" ht="15.75" customHeight="1">
      <c r="A49" s="333" t="s">
        <v>302</v>
      </c>
      <c r="B49" s="334"/>
      <c r="C49" s="292">
        <v>15</v>
      </c>
      <c r="D49" s="293"/>
      <c r="E49" s="290">
        <v>3067</v>
      </c>
      <c r="F49" s="291"/>
      <c r="G49" s="290">
        <v>14719</v>
      </c>
      <c r="H49" s="291"/>
      <c r="I49" s="290">
        <v>346542</v>
      </c>
      <c r="J49" s="291"/>
      <c r="K49" s="294">
        <v>171</v>
      </c>
      <c r="L49" s="295"/>
      <c r="M49" s="292">
        <v>17</v>
      </c>
      <c r="N49" s="293"/>
      <c r="O49" s="294">
        <v>188</v>
      </c>
      <c r="P49" s="295"/>
      <c r="Q49" s="294">
        <v>171</v>
      </c>
      <c r="R49" s="295"/>
      <c r="S49" s="292">
        <v>17</v>
      </c>
      <c r="T49" s="293"/>
      <c r="U49" s="294">
        <v>188</v>
      </c>
      <c r="V49" s="295"/>
      <c r="W49" s="294">
        <v>129</v>
      </c>
      <c r="X49" s="295"/>
      <c r="Y49" s="292">
        <v>17</v>
      </c>
      <c r="Z49" s="293"/>
      <c r="AA49" s="294">
        <v>146</v>
      </c>
      <c r="AB49" s="295"/>
    </row>
    <row r="50" spans="1:28" ht="15.75" customHeight="1">
      <c r="A50" s="314" t="s">
        <v>295</v>
      </c>
      <c r="B50" s="316"/>
      <c r="C50" s="292">
        <v>15</v>
      </c>
      <c r="D50" s="293"/>
      <c r="E50" s="290">
        <v>3067</v>
      </c>
      <c r="F50" s="291"/>
      <c r="G50" s="290">
        <v>14719</v>
      </c>
      <c r="H50" s="291"/>
      <c r="I50" s="290">
        <v>346542</v>
      </c>
      <c r="J50" s="291"/>
      <c r="K50" s="294">
        <v>171</v>
      </c>
      <c r="L50" s="295"/>
      <c r="M50" s="292">
        <v>17</v>
      </c>
      <c r="N50" s="293"/>
      <c r="O50" s="294">
        <v>188</v>
      </c>
      <c r="P50" s="295"/>
      <c r="Q50" s="294">
        <v>171</v>
      </c>
      <c r="R50" s="295"/>
      <c r="S50" s="292">
        <v>17</v>
      </c>
      <c r="T50" s="293"/>
      <c r="U50" s="294">
        <v>188</v>
      </c>
      <c r="V50" s="295"/>
      <c r="W50" s="294">
        <v>129</v>
      </c>
      <c r="X50" s="295"/>
      <c r="Y50" s="292">
        <v>17</v>
      </c>
      <c r="Z50" s="293"/>
      <c r="AA50" s="294">
        <v>146</v>
      </c>
      <c r="AB50" s="295"/>
    </row>
    <row r="51" spans="1:28" ht="15.75" customHeight="1">
      <c r="A51" s="314" t="s">
        <v>296</v>
      </c>
      <c r="B51" s="316"/>
      <c r="C51" s="292">
        <v>0</v>
      </c>
      <c r="D51" s="293"/>
      <c r="E51" s="292">
        <v>0</v>
      </c>
      <c r="F51" s="293"/>
      <c r="G51" s="292">
        <v>0</v>
      </c>
      <c r="H51" s="293"/>
      <c r="I51" s="292">
        <v>0</v>
      </c>
      <c r="J51" s="293"/>
      <c r="K51" s="292">
        <v>0</v>
      </c>
      <c r="L51" s="293"/>
      <c r="M51" s="292">
        <v>0</v>
      </c>
      <c r="N51" s="293"/>
      <c r="O51" s="292">
        <v>0</v>
      </c>
      <c r="P51" s="293"/>
      <c r="Q51" s="292">
        <v>0</v>
      </c>
      <c r="R51" s="293"/>
      <c r="S51" s="292">
        <v>0</v>
      </c>
      <c r="T51" s="293"/>
      <c r="U51" s="292">
        <v>0</v>
      </c>
      <c r="V51" s="293"/>
      <c r="W51" s="292">
        <v>0</v>
      </c>
      <c r="X51" s="293"/>
      <c r="Y51" s="292">
        <v>0</v>
      </c>
      <c r="Z51" s="293"/>
      <c r="AA51" s="292">
        <v>0</v>
      </c>
      <c r="AB51" s="293"/>
    </row>
    <row r="52" spans="1:28" ht="15.75" customHeight="1">
      <c r="A52" s="333" t="s">
        <v>303</v>
      </c>
      <c r="B52" s="334"/>
      <c r="C52" s="292">
        <v>15</v>
      </c>
      <c r="D52" s="293"/>
      <c r="E52" s="290">
        <v>3068</v>
      </c>
      <c r="F52" s="291"/>
      <c r="G52" s="290">
        <v>14730</v>
      </c>
      <c r="H52" s="291"/>
      <c r="I52" s="290">
        <v>349289</v>
      </c>
      <c r="J52" s="291"/>
      <c r="K52" s="294">
        <v>191</v>
      </c>
      <c r="L52" s="295"/>
      <c r="M52" s="292">
        <v>12</v>
      </c>
      <c r="N52" s="293"/>
      <c r="O52" s="294">
        <v>203</v>
      </c>
      <c r="P52" s="295"/>
      <c r="Q52" s="294">
        <v>191</v>
      </c>
      <c r="R52" s="295"/>
      <c r="S52" s="292">
        <v>12</v>
      </c>
      <c r="T52" s="293"/>
      <c r="U52" s="294">
        <v>203</v>
      </c>
      <c r="V52" s="295"/>
      <c r="W52" s="294">
        <v>141</v>
      </c>
      <c r="X52" s="295"/>
      <c r="Y52" s="292">
        <v>12</v>
      </c>
      <c r="Z52" s="293"/>
      <c r="AA52" s="294">
        <v>153</v>
      </c>
      <c r="AB52" s="295"/>
    </row>
    <row r="53" spans="1:28" ht="15.75" customHeight="1">
      <c r="A53" s="314" t="s">
        <v>295</v>
      </c>
      <c r="B53" s="316"/>
      <c r="C53" s="292">
        <v>15</v>
      </c>
      <c r="D53" s="293"/>
      <c r="E53" s="290">
        <v>3068</v>
      </c>
      <c r="F53" s="291"/>
      <c r="G53" s="290">
        <v>14730</v>
      </c>
      <c r="H53" s="291"/>
      <c r="I53" s="290">
        <v>349289</v>
      </c>
      <c r="J53" s="291"/>
      <c r="K53" s="294">
        <v>191</v>
      </c>
      <c r="L53" s="295"/>
      <c r="M53" s="292">
        <v>12</v>
      </c>
      <c r="N53" s="293"/>
      <c r="O53" s="294">
        <v>203</v>
      </c>
      <c r="P53" s="295"/>
      <c r="Q53" s="294">
        <v>191</v>
      </c>
      <c r="R53" s="295"/>
      <c r="S53" s="292">
        <v>12</v>
      </c>
      <c r="T53" s="293"/>
      <c r="U53" s="294">
        <v>203</v>
      </c>
      <c r="V53" s="295"/>
      <c r="W53" s="294">
        <v>141</v>
      </c>
      <c r="X53" s="295"/>
      <c r="Y53" s="292">
        <v>12</v>
      </c>
      <c r="Z53" s="293"/>
      <c r="AA53" s="294">
        <v>153</v>
      </c>
      <c r="AB53" s="295"/>
    </row>
    <row r="54" spans="1:28" ht="15.75" customHeight="1">
      <c r="A54" s="314" t="s">
        <v>296</v>
      </c>
      <c r="B54" s="316"/>
      <c r="C54" s="292">
        <v>0</v>
      </c>
      <c r="D54" s="293"/>
      <c r="E54" s="292">
        <v>0</v>
      </c>
      <c r="F54" s="293"/>
      <c r="G54" s="292">
        <v>0</v>
      </c>
      <c r="H54" s="293"/>
      <c r="I54" s="292">
        <v>0</v>
      </c>
      <c r="J54" s="293"/>
      <c r="K54" s="292">
        <v>0</v>
      </c>
      <c r="L54" s="293"/>
      <c r="M54" s="292">
        <v>0</v>
      </c>
      <c r="N54" s="293"/>
      <c r="O54" s="292">
        <v>0</v>
      </c>
      <c r="P54" s="293"/>
      <c r="Q54" s="292">
        <v>0</v>
      </c>
      <c r="R54" s="293"/>
      <c r="S54" s="292">
        <v>0</v>
      </c>
      <c r="T54" s="293"/>
      <c r="U54" s="292">
        <v>0</v>
      </c>
      <c r="V54" s="293"/>
      <c r="W54" s="292">
        <v>0</v>
      </c>
      <c r="X54" s="293"/>
      <c r="Y54" s="292">
        <v>0</v>
      </c>
      <c r="Z54" s="293"/>
      <c r="AA54" s="292">
        <v>0</v>
      </c>
      <c r="AB54" s="293"/>
    </row>
    <row r="55" spans="1:28" ht="15.75" customHeight="1">
      <c r="A55" s="333" t="s">
        <v>304</v>
      </c>
      <c r="B55" s="334"/>
      <c r="C55" s="292">
        <v>14</v>
      </c>
      <c r="D55" s="293"/>
      <c r="E55" s="290">
        <v>2859</v>
      </c>
      <c r="F55" s="291"/>
      <c r="G55" s="290">
        <v>13685</v>
      </c>
      <c r="H55" s="291"/>
      <c r="I55" s="290">
        <v>308452</v>
      </c>
      <c r="J55" s="291"/>
      <c r="K55" s="294">
        <v>178</v>
      </c>
      <c r="L55" s="295"/>
      <c r="M55" s="292">
        <v>14</v>
      </c>
      <c r="N55" s="293"/>
      <c r="O55" s="294">
        <v>192</v>
      </c>
      <c r="P55" s="295"/>
      <c r="Q55" s="294">
        <v>178</v>
      </c>
      <c r="R55" s="295"/>
      <c r="S55" s="292">
        <v>14</v>
      </c>
      <c r="T55" s="293"/>
      <c r="U55" s="294">
        <v>192</v>
      </c>
      <c r="V55" s="295"/>
      <c r="W55" s="294">
        <v>140</v>
      </c>
      <c r="X55" s="295"/>
      <c r="Y55" s="292">
        <v>14</v>
      </c>
      <c r="Z55" s="293"/>
      <c r="AA55" s="294">
        <v>154</v>
      </c>
      <c r="AB55" s="295"/>
    </row>
    <row r="56" spans="1:28" ht="15.75" customHeight="1">
      <c r="A56" s="314" t="s">
        <v>295</v>
      </c>
      <c r="B56" s="316"/>
      <c r="C56" s="292">
        <v>14</v>
      </c>
      <c r="D56" s="293"/>
      <c r="E56" s="290">
        <v>2859</v>
      </c>
      <c r="F56" s="291"/>
      <c r="G56" s="290">
        <v>13685</v>
      </c>
      <c r="H56" s="291"/>
      <c r="I56" s="290">
        <v>308452</v>
      </c>
      <c r="J56" s="291"/>
      <c r="K56" s="294">
        <v>178</v>
      </c>
      <c r="L56" s="295"/>
      <c r="M56" s="292">
        <v>14</v>
      </c>
      <c r="N56" s="293"/>
      <c r="O56" s="294">
        <v>192</v>
      </c>
      <c r="P56" s="295"/>
      <c r="Q56" s="294">
        <v>178</v>
      </c>
      <c r="R56" s="295"/>
      <c r="S56" s="292">
        <v>14</v>
      </c>
      <c r="T56" s="293"/>
      <c r="U56" s="294">
        <v>192</v>
      </c>
      <c r="V56" s="295"/>
      <c r="W56" s="294">
        <v>140</v>
      </c>
      <c r="X56" s="295"/>
      <c r="Y56" s="292">
        <v>14</v>
      </c>
      <c r="Z56" s="293"/>
      <c r="AA56" s="294">
        <v>154</v>
      </c>
      <c r="AB56" s="295"/>
    </row>
    <row r="57" spans="1:28" ht="15.75" customHeight="1">
      <c r="A57" s="314" t="s">
        <v>296</v>
      </c>
      <c r="B57" s="316"/>
      <c r="C57" s="292">
        <v>0</v>
      </c>
      <c r="D57" s="293"/>
      <c r="E57" s="292">
        <v>0</v>
      </c>
      <c r="F57" s="293"/>
      <c r="G57" s="292">
        <v>0</v>
      </c>
      <c r="H57" s="293"/>
      <c r="I57" s="292">
        <v>0</v>
      </c>
      <c r="J57" s="293"/>
      <c r="K57" s="292">
        <v>0</v>
      </c>
      <c r="L57" s="293"/>
      <c r="M57" s="292">
        <v>0</v>
      </c>
      <c r="N57" s="293"/>
      <c r="O57" s="292">
        <v>0</v>
      </c>
      <c r="P57" s="293"/>
      <c r="Q57" s="292">
        <v>0</v>
      </c>
      <c r="R57" s="293"/>
      <c r="S57" s="292">
        <v>0</v>
      </c>
      <c r="T57" s="293"/>
      <c r="U57" s="292">
        <v>0</v>
      </c>
      <c r="V57" s="293"/>
      <c r="W57" s="292">
        <v>0</v>
      </c>
      <c r="X57" s="293"/>
      <c r="Y57" s="292">
        <v>0</v>
      </c>
      <c r="Z57" s="293"/>
      <c r="AA57" s="292">
        <v>0</v>
      </c>
      <c r="AB57" s="293"/>
    </row>
    <row r="58" spans="1:28" ht="15.75" customHeight="1">
      <c r="A58" s="333" t="s">
        <v>305</v>
      </c>
      <c r="B58" s="334"/>
      <c r="C58" s="292">
        <v>16</v>
      </c>
      <c r="D58" s="293"/>
      <c r="E58" s="290">
        <v>3250</v>
      </c>
      <c r="F58" s="291"/>
      <c r="G58" s="290">
        <v>15282</v>
      </c>
      <c r="H58" s="291"/>
      <c r="I58" s="290">
        <v>353713</v>
      </c>
      <c r="J58" s="291"/>
      <c r="K58" s="294">
        <v>217</v>
      </c>
      <c r="L58" s="295"/>
      <c r="M58" s="292">
        <v>18</v>
      </c>
      <c r="N58" s="293"/>
      <c r="O58" s="294">
        <v>235</v>
      </c>
      <c r="P58" s="295"/>
      <c r="Q58" s="294">
        <v>217</v>
      </c>
      <c r="R58" s="295"/>
      <c r="S58" s="292">
        <v>18</v>
      </c>
      <c r="T58" s="293"/>
      <c r="U58" s="294">
        <v>235</v>
      </c>
      <c r="V58" s="295"/>
      <c r="W58" s="294">
        <v>180</v>
      </c>
      <c r="X58" s="295"/>
      <c r="Y58" s="292">
        <v>18</v>
      </c>
      <c r="Z58" s="293"/>
      <c r="AA58" s="294">
        <v>198</v>
      </c>
      <c r="AB58" s="295"/>
    </row>
    <row r="59" spans="1:28" ht="15.75" customHeight="1">
      <c r="A59" s="314" t="s">
        <v>295</v>
      </c>
      <c r="B59" s="316"/>
      <c r="C59" s="292">
        <v>16</v>
      </c>
      <c r="D59" s="293"/>
      <c r="E59" s="290">
        <v>3250</v>
      </c>
      <c r="F59" s="291"/>
      <c r="G59" s="290">
        <v>15282</v>
      </c>
      <c r="H59" s="291"/>
      <c r="I59" s="290">
        <v>353713</v>
      </c>
      <c r="J59" s="291"/>
      <c r="K59" s="294">
        <v>217</v>
      </c>
      <c r="L59" s="295"/>
      <c r="M59" s="292">
        <v>18</v>
      </c>
      <c r="N59" s="293"/>
      <c r="O59" s="294">
        <v>235</v>
      </c>
      <c r="P59" s="295"/>
      <c r="Q59" s="294">
        <v>217</v>
      </c>
      <c r="R59" s="295"/>
      <c r="S59" s="292">
        <v>18</v>
      </c>
      <c r="T59" s="293"/>
      <c r="U59" s="294">
        <v>235</v>
      </c>
      <c r="V59" s="295"/>
      <c r="W59" s="294">
        <v>180</v>
      </c>
      <c r="X59" s="295"/>
      <c r="Y59" s="292">
        <v>18</v>
      </c>
      <c r="Z59" s="293"/>
      <c r="AA59" s="294">
        <v>198</v>
      </c>
      <c r="AB59" s="295"/>
    </row>
    <row r="60" spans="1:28" ht="15.75" customHeight="1">
      <c r="A60" s="314" t="s">
        <v>296</v>
      </c>
      <c r="B60" s="316"/>
      <c r="C60" s="292">
        <v>0</v>
      </c>
      <c r="D60" s="293"/>
      <c r="E60" s="292">
        <v>0</v>
      </c>
      <c r="F60" s="293"/>
      <c r="G60" s="292">
        <v>0</v>
      </c>
      <c r="H60" s="293"/>
      <c r="I60" s="292">
        <v>0</v>
      </c>
      <c r="J60" s="293"/>
      <c r="K60" s="292">
        <v>0</v>
      </c>
      <c r="L60" s="293"/>
      <c r="M60" s="292">
        <v>0</v>
      </c>
      <c r="N60" s="293"/>
      <c r="O60" s="292">
        <v>0</v>
      </c>
      <c r="P60" s="293"/>
      <c r="Q60" s="292">
        <v>0</v>
      </c>
      <c r="R60" s="293"/>
      <c r="S60" s="292">
        <v>0</v>
      </c>
      <c r="T60" s="293"/>
      <c r="U60" s="292">
        <v>0</v>
      </c>
      <c r="V60" s="293"/>
      <c r="W60" s="292">
        <v>0</v>
      </c>
      <c r="X60" s="293"/>
      <c r="Y60" s="292">
        <v>0</v>
      </c>
      <c r="Z60" s="293"/>
      <c r="AA60" s="292">
        <v>0</v>
      </c>
      <c r="AB60" s="293"/>
    </row>
    <row r="61" ht="12.75" customHeight="1">
      <c r="A61" s="119" t="s">
        <v>308</v>
      </c>
    </row>
    <row r="62" spans="1:32" ht="31.5" customHeight="1">
      <c r="A62" s="329" t="s">
        <v>300</v>
      </c>
      <c r="B62" s="330"/>
      <c r="C62" s="300" t="s">
        <v>282</v>
      </c>
      <c r="D62" s="301"/>
      <c r="E62" s="301"/>
      <c r="F62" s="301"/>
      <c r="G62" s="301"/>
      <c r="H62" s="302"/>
      <c r="I62" s="314" t="s">
        <v>283</v>
      </c>
      <c r="J62" s="315"/>
      <c r="K62" s="315"/>
      <c r="L62" s="315"/>
      <c r="M62" s="315"/>
      <c r="N62" s="316"/>
      <c r="O62" s="314" t="s">
        <v>284</v>
      </c>
      <c r="P62" s="315"/>
      <c r="Q62" s="315"/>
      <c r="R62" s="315"/>
      <c r="S62" s="315"/>
      <c r="T62" s="316"/>
      <c r="U62" s="314" t="s">
        <v>285</v>
      </c>
      <c r="V62" s="315"/>
      <c r="W62" s="315"/>
      <c r="X62" s="315"/>
      <c r="Y62" s="315"/>
      <c r="Z62" s="316"/>
      <c r="AA62" s="300" t="s">
        <v>286</v>
      </c>
      <c r="AB62" s="301"/>
      <c r="AC62" s="301"/>
      <c r="AD62" s="301"/>
      <c r="AE62" s="301"/>
      <c r="AF62" s="302"/>
    </row>
    <row r="63" spans="1:32" ht="15.75" customHeight="1">
      <c r="A63" s="331"/>
      <c r="B63" s="332"/>
      <c r="C63" s="314" t="s">
        <v>291</v>
      </c>
      <c r="D63" s="316"/>
      <c r="E63" s="314" t="s">
        <v>292</v>
      </c>
      <c r="F63" s="316"/>
      <c r="G63" s="314" t="s">
        <v>293</v>
      </c>
      <c r="H63" s="316"/>
      <c r="I63" s="314" t="s">
        <v>291</v>
      </c>
      <c r="J63" s="316"/>
      <c r="K63" s="314" t="s">
        <v>292</v>
      </c>
      <c r="L63" s="316"/>
      <c r="M63" s="314" t="s">
        <v>293</v>
      </c>
      <c r="N63" s="316"/>
      <c r="O63" s="314" t="s">
        <v>291</v>
      </c>
      <c r="P63" s="316"/>
      <c r="Q63" s="314" t="s">
        <v>292</v>
      </c>
      <c r="R63" s="316"/>
      <c r="S63" s="314" t="s">
        <v>293</v>
      </c>
      <c r="T63" s="316"/>
      <c r="U63" s="314" t="s">
        <v>291</v>
      </c>
      <c r="V63" s="316"/>
      <c r="W63" s="314" t="s">
        <v>292</v>
      </c>
      <c r="X63" s="316"/>
      <c r="Y63" s="314" t="s">
        <v>293</v>
      </c>
      <c r="Z63" s="316"/>
      <c r="AA63" s="314" t="s">
        <v>291</v>
      </c>
      <c r="AB63" s="316"/>
      <c r="AC63" s="314" t="s">
        <v>292</v>
      </c>
      <c r="AD63" s="316"/>
      <c r="AE63" s="314" t="s">
        <v>293</v>
      </c>
      <c r="AF63" s="316"/>
    </row>
    <row r="64" spans="1:32" ht="15.75" customHeight="1">
      <c r="A64" s="333" t="s">
        <v>294</v>
      </c>
      <c r="B64" s="334"/>
      <c r="C64" s="294">
        <v>373</v>
      </c>
      <c r="D64" s="295"/>
      <c r="E64" s="292">
        <v>70</v>
      </c>
      <c r="F64" s="293"/>
      <c r="G64" s="294">
        <v>443</v>
      </c>
      <c r="H64" s="295"/>
      <c r="I64" s="292">
        <v>1</v>
      </c>
      <c r="J64" s="293"/>
      <c r="K64" s="292">
        <v>1</v>
      </c>
      <c r="L64" s="293"/>
      <c r="M64" s="292">
        <v>2</v>
      </c>
      <c r="N64" s="293"/>
      <c r="O64" s="292">
        <v>1</v>
      </c>
      <c r="P64" s="293"/>
      <c r="Q64" s="292">
        <v>1</v>
      </c>
      <c r="R64" s="293"/>
      <c r="S64" s="292">
        <v>2</v>
      </c>
      <c r="T64" s="293"/>
      <c r="U64" s="292">
        <v>0</v>
      </c>
      <c r="V64" s="293"/>
      <c r="W64" s="292">
        <v>0</v>
      </c>
      <c r="X64" s="293"/>
      <c r="Y64" s="292">
        <v>0</v>
      </c>
      <c r="Z64" s="293"/>
      <c r="AA64" s="292">
        <v>18</v>
      </c>
      <c r="AB64" s="293"/>
      <c r="AC64" s="292">
        <v>3</v>
      </c>
      <c r="AD64" s="293"/>
      <c r="AE64" s="292">
        <v>21</v>
      </c>
      <c r="AF64" s="293"/>
    </row>
    <row r="65" spans="1:32" ht="15.75" customHeight="1">
      <c r="A65" s="314" t="s">
        <v>295</v>
      </c>
      <c r="B65" s="316"/>
      <c r="C65" s="294">
        <v>373</v>
      </c>
      <c r="D65" s="295"/>
      <c r="E65" s="292">
        <v>70</v>
      </c>
      <c r="F65" s="293"/>
      <c r="G65" s="294">
        <v>443</v>
      </c>
      <c r="H65" s="295"/>
      <c r="I65" s="292">
        <v>1</v>
      </c>
      <c r="J65" s="293"/>
      <c r="K65" s="292">
        <v>1</v>
      </c>
      <c r="L65" s="293"/>
      <c r="M65" s="292">
        <v>2</v>
      </c>
      <c r="N65" s="293"/>
      <c r="O65" s="292">
        <v>1</v>
      </c>
      <c r="P65" s="293"/>
      <c r="Q65" s="292">
        <v>1</v>
      </c>
      <c r="R65" s="293"/>
      <c r="S65" s="292">
        <v>2</v>
      </c>
      <c r="T65" s="293"/>
      <c r="U65" s="292">
        <v>0</v>
      </c>
      <c r="V65" s="293"/>
      <c r="W65" s="292">
        <v>0</v>
      </c>
      <c r="X65" s="293"/>
      <c r="Y65" s="292">
        <v>0</v>
      </c>
      <c r="Z65" s="293"/>
      <c r="AA65" s="292">
        <v>18</v>
      </c>
      <c r="AB65" s="293"/>
      <c r="AC65" s="292">
        <v>3</v>
      </c>
      <c r="AD65" s="293"/>
      <c r="AE65" s="292">
        <v>21</v>
      </c>
      <c r="AF65" s="293"/>
    </row>
    <row r="66" spans="1:32" ht="15.75" customHeight="1">
      <c r="A66" s="314" t="s">
        <v>296</v>
      </c>
      <c r="B66" s="316"/>
      <c r="C66" s="292">
        <v>0</v>
      </c>
      <c r="D66" s="293"/>
      <c r="E66" s="292">
        <v>0</v>
      </c>
      <c r="F66" s="293"/>
      <c r="G66" s="292">
        <v>0</v>
      </c>
      <c r="H66" s="293"/>
      <c r="I66" s="292">
        <v>0</v>
      </c>
      <c r="J66" s="293"/>
      <c r="K66" s="292">
        <v>0</v>
      </c>
      <c r="L66" s="293"/>
      <c r="M66" s="292">
        <v>0</v>
      </c>
      <c r="N66" s="293"/>
      <c r="O66" s="292">
        <v>0</v>
      </c>
      <c r="P66" s="293"/>
      <c r="Q66" s="292">
        <v>0</v>
      </c>
      <c r="R66" s="293"/>
      <c r="S66" s="292">
        <v>0</v>
      </c>
      <c r="T66" s="293"/>
      <c r="U66" s="292">
        <v>0</v>
      </c>
      <c r="V66" s="293"/>
      <c r="W66" s="292">
        <v>0</v>
      </c>
      <c r="X66" s="293"/>
      <c r="Y66" s="292">
        <v>0</v>
      </c>
      <c r="Z66" s="293"/>
      <c r="AA66" s="292">
        <v>0</v>
      </c>
      <c r="AB66" s="293"/>
      <c r="AC66" s="292">
        <v>0</v>
      </c>
      <c r="AD66" s="293"/>
      <c r="AE66" s="292">
        <v>0</v>
      </c>
      <c r="AF66" s="293"/>
    </row>
    <row r="67" spans="1:32" ht="15.75" customHeight="1">
      <c r="A67" s="333" t="s">
        <v>309</v>
      </c>
      <c r="B67" s="334"/>
      <c r="C67" s="294">
        <v>129</v>
      </c>
      <c r="D67" s="295"/>
      <c r="E67" s="292">
        <v>25</v>
      </c>
      <c r="F67" s="293"/>
      <c r="G67" s="294">
        <v>154</v>
      </c>
      <c r="H67" s="295"/>
      <c r="I67" s="292">
        <v>1</v>
      </c>
      <c r="J67" s="293"/>
      <c r="K67" s="292">
        <v>0</v>
      </c>
      <c r="L67" s="293"/>
      <c r="M67" s="292">
        <v>1</v>
      </c>
      <c r="N67" s="293"/>
      <c r="O67" s="292">
        <v>1</v>
      </c>
      <c r="P67" s="293"/>
      <c r="Q67" s="292">
        <v>0</v>
      </c>
      <c r="R67" s="293"/>
      <c r="S67" s="292">
        <v>1</v>
      </c>
      <c r="T67" s="293"/>
      <c r="U67" s="292">
        <v>0</v>
      </c>
      <c r="V67" s="293"/>
      <c r="W67" s="292">
        <v>0</v>
      </c>
      <c r="X67" s="293"/>
      <c r="Y67" s="292">
        <v>0</v>
      </c>
      <c r="Z67" s="293"/>
      <c r="AA67" s="292">
        <v>9</v>
      </c>
      <c r="AB67" s="293"/>
      <c r="AC67" s="292">
        <v>1</v>
      </c>
      <c r="AD67" s="293"/>
      <c r="AE67" s="292">
        <v>10</v>
      </c>
      <c r="AF67" s="293"/>
    </row>
    <row r="68" spans="1:32" ht="15.75" customHeight="1">
      <c r="A68" s="314" t="s">
        <v>295</v>
      </c>
      <c r="B68" s="316"/>
      <c r="C68" s="294">
        <v>129</v>
      </c>
      <c r="D68" s="295"/>
      <c r="E68" s="292">
        <v>25</v>
      </c>
      <c r="F68" s="293"/>
      <c r="G68" s="294">
        <v>154</v>
      </c>
      <c r="H68" s="295"/>
      <c r="I68" s="292">
        <v>1</v>
      </c>
      <c r="J68" s="293"/>
      <c r="K68" s="292">
        <v>0</v>
      </c>
      <c r="L68" s="293"/>
      <c r="M68" s="292">
        <v>1</v>
      </c>
      <c r="N68" s="293"/>
      <c r="O68" s="292">
        <v>1</v>
      </c>
      <c r="P68" s="293"/>
      <c r="Q68" s="292">
        <v>0</v>
      </c>
      <c r="R68" s="293"/>
      <c r="S68" s="292">
        <v>1</v>
      </c>
      <c r="T68" s="293"/>
      <c r="U68" s="292">
        <v>0</v>
      </c>
      <c r="V68" s="293"/>
      <c r="W68" s="292">
        <v>0</v>
      </c>
      <c r="X68" s="293"/>
      <c r="Y68" s="292">
        <v>0</v>
      </c>
      <c r="Z68" s="293"/>
      <c r="AA68" s="292">
        <v>9</v>
      </c>
      <c r="AB68" s="293"/>
      <c r="AC68" s="292">
        <v>1</v>
      </c>
      <c r="AD68" s="293"/>
      <c r="AE68" s="292">
        <v>10</v>
      </c>
      <c r="AF68" s="293"/>
    </row>
    <row r="69" spans="1:32" ht="15.75" customHeight="1">
      <c r="A69" s="314" t="s">
        <v>296</v>
      </c>
      <c r="B69" s="316"/>
      <c r="C69" s="292">
        <v>0</v>
      </c>
      <c r="D69" s="293"/>
      <c r="E69" s="292">
        <v>0</v>
      </c>
      <c r="F69" s="293"/>
      <c r="G69" s="292">
        <v>0</v>
      </c>
      <c r="H69" s="293"/>
      <c r="I69" s="292">
        <v>0</v>
      </c>
      <c r="J69" s="293"/>
      <c r="K69" s="292">
        <v>0</v>
      </c>
      <c r="L69" s="293"/>
      <c r="M69" s="292">
        <v>0</v>
      </c>
      <c r="N69" s="293"/>
      <c r="O69" s="292">
        <v>0</v>
      </c>
      <c r="P69" s="293"/>
      <c r="Q69" s="292">
        <v>0</v>
      </c>
      <c r="R69" s="293"/>
      <c r="S69" s="292">
        <v>0</v>
      </c>
      <c r="T69" s="293"/>
      <c r="U69" s="292">
        <v>0</v>
      </c>
      <c r="V69" s="293"/>
      <c r="W69" s="292">
        <v>0</v>
      </c>
      <c r="X69" s="293"/>
      <c r="Y69" s="292">
        <v>0</v>
      </c>
      <c r="Z69" s="293"/>
      <c r="AA69" s="292">
        <v>0</v>
      </c>
      <c r="AB69" s="293"/>
      <c r="AC69" s="292">
        <v>0</v>
      </c>
      <c r="AD69" s="293"/>
      <c r="AE69" s="292">
        <v>0</v>
      </c>
      <c r="AF69" s="293"/>
    </row>
    <row r="70" spans="1:32" ht="15.75" customHeight="1">
      <c r="A70" s="333" t="s">
        <v>310</v>
      </c>
      <c r="B70" s="334"/>
      <c r="C70" s="292">
        <v>86</v>
      </c>
      <c r="D70" s="293"/>
      <c r="E70" s="292">
        <v>18</v>
      </c>
      <c r="F70" s="293"/>
      <c r="G70" s="294">
        <v>104</v>
      </c>
      <c r="H70" s="295"/>
      <c r="I70" s="292">
        <v>0</v>
      </c>
      <c r="J70" s="293"/>
      <c r="K70" s="292">
        <v>1</v>
      </c>
      <c r="L70" s="293"/>
      <c r="M70" s="292">
        <v>1</v>
      </c>
      <c r="N70" s="293"/>
      <c r="O70" s="292">
        <v>0</v>
      </c>
      <c r="P70" s="293"/>
      <c r="Q70" s="292">
        <v>1</v>
      </c>
      <c r="R70" s="293"/>
      <c r="S70" s="292">
        <v>1</v>
      </c>
      <c r="T70" s="293"/>
      <c r="U70" s="292">
        <v>0</v>
      </c>
      <c r="V70" s="293"/>
      <c r="W70" s="292">
        <v>0</v>
      </c>
      <c r="X70" s="293"/>
      <c r="Y70" s="292">
        <v>0</v>
      </c>
      <c r="Z70" s="293"/>
      <c r="AA70" s="292">
        <v>3</v>
      </c>
      <c r="AB70" s="293"/>
      <c r="AC70" s="292">
        <v>1</v>
      </c>
      <c r="AD70" s="293"/>
      <c r="AE70" s="292">
        <v>4</v>
      </c>
      <c r="AF70" s="293"/>
    </row>
    <row r="71" spans="1:32" ht="15.75" customHeight="1">
      <c r="A71" s="314" t="s">
        <v>295</v>
      </c>
      <c r="B71" s="316"/>
      <c r="C71" s="292">
        <v>86</v>
      </c>
      <c r="D71" s="293"/>
      <c r="E71" s="292">
        <v>18</v>
      </c>
      <c r="F71" s="293"/>
      <c r="G71" s="294">
        <v>104</v>
      </c>
      <c r="H71" s="295"/>
      <c r="I71" s="292">
        <v>0</v>
      </c>
      <c r="J71" s="293"/>
      <c r="K71" s="292">
        <v>1</v>
      </c>
      <c r="L71" s="293"/>
      <c r="M71" s="292">
        <v>1</v>
      </c>
      <c r="N71" s="293"/>
      <c r="O71" s="292">
        <v>0</v>
      </c>
      <c r="P71" s="293"/>
      <c r="Q71" s="292">
        <v>1</v>
      </c>
      <c r="R71" s="293"/>
      <c r="S71" s="292">
        <v>1</v>
      </c>
      <c r="T71" s="293"/>
      <c r="U71" s="292">
        <v>0</v>
      </c>
      <c r="V71" s="293"/>
      <c r="W71" s="292">
        <v>0</v>
      </c>
      <c r="X71" s="293"/>
      <c r="Y71" s="292">
        <v>0</v>
      </c>
      <c r="Z71" s="293"/>
      <c r="AA71" s="292">
        <v>3</v>
      </c>
      <c r="AB71" s="293"/>
      <c r="AC71" s="292">
        <v>1</v>
      </c>
      <c r="AD71" s="293"/>
      <c r="AE71" s="292">
        <v>4</v>
      </c>
      <c r="AF71" s="293"/>
    </row>
    <row r="72" spans="1:32" ht="15.75" customHeight="1">
      <c r="A72" s="314" t="s">
        <v>296</v>
      </c>
      <c r="B72" s="316"/>
      <c r="C72" s="292">
        <v>0</v>
      </c>
      <c r="D72" s="293"/>
      <c r="E72" s="292">
        <v>0</v>
      </c>
      <c r="F72" s="293"/>
      <c r="G72" s="292">
        <v>0</v>
      </c>
      <c r="H72" s="293"/>
      <c r="I72" s="292">
        <v>0</v>
      </c>
      <c r="J72" s="293"/>
      <c r="K72" s="292">
        <v>0</v>
      </c>
      <c r="L72" s="293"/>
      <c r="M72" s="292">
        <v>0</v>
      </c>
      <c r="N72" s="293"/>
      <c r="O72" s="292">
        <v>0</v>
      </c>
      <c r="P72" s="293"/>
      <c r="Q72" s="292">
        <v>0</v>
      </c>
      <c r="R72" s="293"/>
      <c r="S72" s="292">
        <v>0</v>
      </c>
      <c r="T72" s="293"/>
      <c r="U72" s="292">
        <v>0</v>
      </c>
      <c r="V72" s="293"/>
      <c r="W72" s="292">
        <v>0</v>
      </c>
      <c r="X72" s="293"/>
      <c r="Y72" s="292">
        <v>0</v>
      </c>
      <c r="Z72" s="293"/>
      <c r="AA72" s="292">
        <v>0</v>
      </c>
      <c r="AB72" s="293"/>
      <c r="AC72" s="292">
        <v>0</v>
      </c>
      <c r="AD72" s="293"/>
      <c r="AE72" s="292">
        <v>0</v>
      </c>
      <c r="AF72" s="293"/>
    </row>
    <row r="73" spans="1:32" ht="15.75" customHeight="1">
      <c r="A73" s="333" t="s">
        <v>311</v>
      </c>
      <c r="B73" s="334"/>
      <c r="C73" s="292">
        <v>90</v>
      </c>
      <c r="D73" s="293"/>
      <c r="E73" s="292">
        <v>11</v>
      </c>
      <c r="F73" s="293"/>
      <c r="G73" s="294">
        <v>101</v>
      </c>
      <c r="H73" s="295"/>
      <c r="I73" s="292">
        <v>0</v>
      </c>
      <c r="J73" s="293"/>
      <c r="K73" s="292">
        <v>0</v>
      </c>
      <c r="L73" s="293"/>
      <c r="M73" s="292">
        <v>0</v>
      </c>
      <c r="N73" s="293"/>
      <c r="O73" s="292">
        <v>0</v>
      </c>
      <c r="P73" s="293"/>
      <c r="Q73" s="292">
        <v>0</v>
      </c>
      <c r="R73" s="293"/>
      <c r="S73" s="292">
        <v>0</v>
      </c>
      <c r="T73" s="293"/>
      <c r="U73" s="292">
        <v>0</v>
      </c>
      <c r="V73" s="293"/>
      <c r="W73" s="292">
        <v>0</v>
      </c>
      <c r="X73" s="293"/>
      <c r="Y73" s="292">
        <v>0</v>
      </c>
      <c r="Z73" s="293"/>
      <c r="AA73" s="292">
        <v>3</v>
      </c>
      <c r="AB73" s="293"/>
      <c r="AC73" s="292">
        <v>0</v>
      </c>
      <c r="AD73" s="293"/>
      <c r="AE73" s="292">
        <v>3</v>
      </c>
      <c r="AF73" s="293"/>
    </row>
    <row r="74" spans="1:32" ht="15.75" customHeight="1">
      <c r="A74" s="314" t="s">
        <v>295</v>
      </c>
      <c r="B74" s="316"/>
      <c r="C74" s="292">
        <v>90</v>
      </c>
      <c r="D74" s="293"/>
      <c r="E74" s="292">
        <v>11</v>
      </c>
      <c r="F74" s="293"/>
      <c r="G74" s="294">
        <v>101</v>
      </c>
      <c r="H74" s="295"/>
      <c r="I74" s="292">
        <v>0</v>
      </c>
      <c r="J74" s="293"/>
      <c r="K74" s="292">
        <v>0</v>
      </c>
      <c r="L74" s="293"/>
      <c r="M74" s="292">
        <v>0</v>
      </c>
      <c r="N74" s="293"/>
      <c r="O74" s="292">
        <v>0</v>
      </c>
      <c r="P74" s="293"/>
      <c r="Q74" s="292">
        <v>0</v>
      </c>
      <c r="R74" s="293"/>
      <c r="S74" s="292">
        <v>0</v>
      </c>
      <c r="T74" s="293"/>
      <c r="U74" s="292">
        <v>0</v>
      </c>
      <c r="V74" s="293"/>
      <c r="W74" s="292">
        <v>0</v>
      </c>
      <c r="X74" s="293"/>
      <c r="Y74" s="292">
        <v>0</v>
      </c>
      <c r="Z74" s="293"/>
      <c r="AA74" s="292">
        <v>3</v>
      </c>
      <c r="AB74" s="293"/>
      <c r="AC74" s="292">
        <v>0</v>
      </c>
      <c r="AD74" s="293"/>
      <c r="AE74" s="292">
        <v>3</v>
      </c>
      <c r="AF74" s="293"/>
    </row>
    <row r="75" spans="1:32" ht="15.75" customHeight="1">
      <c r="A75" s="314" t="s">
        <v>296</v>
      </c>
      <c r="B75" s="316"/>
      <c r="C75" s="292">
        <v>0</v>
      </c>
      <c r="D75" s="293"/>
      <c r="E75" s="292">
        <v>0</v>
      </c>
      <c r="F75" s="293"/>
      <c r="G75" s="292">
        <v>0</v>
      </c>
      <c r="H75" s="293"/>
      <c r="I75" s="292">
        <v>0</v>
      </c>
      <c r="J75" s="293"/>
      <c r="K75" s="292">
        <v>0</v>
      </c>
      <c r="L75" s="293"/>
      <c r="M75" s="292">
        <v>0</v>
      </c>
      <c r="N75" s="293"/>
      <c r="O75" s="292">
        <v>0</v>
      </c>
      <c r="P75" s="293"/>
      <c r="Q75" s="292">
        <v>0</v>
      </c>
      <c r="R75" s="293"/>
      <c r="S75" s="292">
        <v>0</v>
      </c>
      <c r="T75" s="293"/>
      <c r="U75" s="292">
        <v>0</v>
      </c>
      <c r="V75" s="293"/>
      <c r="W75" s="292">
        <v>0</v>
      </c>
      <c r="X75" s="293"/>
      <c r="Y75" s="292">
        <v>0</v>
      </c>
      <c r="Z75" s="293"/>
      <c r="AA75" s="292">
        <v>0</v>
      </c>
      <c r="AB75" s="293"/>
      <c r="AC75" s="292">
        <v>0</v>
      </c>
      <c r="AD75" s="293"/>
      <c r="AE75" s="292">
        <v>0</v>
      </c>
      <c r="AF75" s="293"/>
    </row>
    <row r="76" spans="1:32" ht="15.75" customHeight="1">
      <c r="A76" s="333" t="s">
        <v>312</v>
      </c>
      <c r="B76" s="334"/>
      <c r="C76" s="292">
        <v>68</v>
      </c>
      <c r="D76" s="293"/>
      <c r="E76" s="292">
        <v>16</v>
      </c>
      <c r="F76" s="293"/>
      <c r="G76" s="292">
        <v>84</v>
      </c>
      <c r="H76" s="293"/>
      <c r="I76" s="292">
        <v>0</v>
      </c>
      <c r="J76" s="293"/>
      <c r="K76" s="292">
        <v>0</v>
      </c>
      <c r="L76" s="293"/>
      <c r="M76" s="292">
        <v>0</v>
      </c>
      <c r="N76" s="293"/>
      <c r="O76" s="292">
        <v>0</v>
      </c>
      <c r="P76" s="293"/>
      <c r="Q76" s="292">
        <v>0</v>
      </c>
      <c r="R76" s="293"/>
      <c r="S76" s="292">
        <v>0</v>
      </c>
      <c r="T76" s="293"/>
      <c r="U76" s="292">
        <v>0</v>
      </c>
      <c r="V76" s="293"/>
      <c r="W76" s="292">
        <v>0</v>
      </c>
      <c r="X76" s="293"/>
      <c r="Y76" s="292">
        <v>0</v>
      </c>
      <c r="Z76" s="293"/>
      <c r="AA76" s="292">
        <v>3</v>
      </c>
      <c r="AB76" s="293"/>
      <c r="AC76" s="292">
        <v>1</v>
      </c>
      <c r="AD76" s="293"/>
      <c r="AE76" s="292">
        <v>4</v>
      </c>
      <c r="AF76" s="293"/>
    </row>
    <row r="77" spans="1:32" ht="15.75" customHeight="1">
      <c r="A77" s="314" t="s">
        <v>295</v>
      </c>
      <c r="B77" s="316"/>
      <c r="C77" s="292">
        <v>68</v>
      </c>
      <c r="D77" s="293"/>
      <c r="E77" s="292">
        <v>16</v>
      </c>
      <c r="F77" s="293"/>
      <c r="G77" s="292">
        <v>84</v>
      </c>
      <c r="H77" s="293"/>
      <c r="I77" s="292">
        <v>0</v>
      </c>
      <c r="J77" s="293"/>
      <c r="K77" s="292">
        <v>0</v>
      </c>
      <c r="L77" s="293"/>
      <c r="M77" s="292">
        <v>0</v>
      </c>
      <c r="N77" s="293"/>
      <c r="O77" s="292">
        <v>0</v>
      </c>
      <c r="P77" s="293"/>
      <c r="Q77" s="292">
        <v>0</v>
      </c>
      <c r="R77" s="293"/>
      <c r="S77" s="292">
        <v>0</v>
      </c>
      <c r="T77" s="293"/>
      <c r="U77" s="292">
        <v>0</v>
      </c>
      <c r="V77" s="293"/>
      <c r="W77" s="292">
        <v>0</v>
      </c>
      <c r="X77" s="293"/>
      <c r="Y77" s="292">
        <v>0</v>
      </c>
      <c r="Z77" s="293"/>
      <c r="AA77" s="292">
        <v>3</v>
      </c>
      <c r="AB77" s="293"/>
      <c r="AC77" s="292">
        <v>1</v>
      </c>
      <c r="AD77" s="293"/>
      <c r="AE77" s="292">
        <v>4</v>
      </c>
      <c r="AF77" s="293"/>
    </row>
    <row r="78" spans="1:32" ht="15.75" customHeight="1">
      <c r="A78" s="314" t="s">
        <v>296</v>
      </c>
      <c r="B78" s="316"/>
      <c r="C78" s="292">
        <v>0</v>
      </c>
      <c r="D78" s="293"/>
      <c r="E78" s="292">
        <v>0</v>
      </c>
      <c r="F78" s="293"/>
      <c r="G78" s="292">
        <v>0</v>
      </c>
      <c r="H78" s="293"/>
      <c r="I78" s="292">
        <v>0</v>
      </c>
      <c r="J78" s="293"/>
      <c r="K78" s="292">
        <v>0</v>
      </c>
      <c r="L78" s="293"/>
      <c r="M78" s="292">
        <v>0</v>
      </c>
      <c r="N78" s="293"/>
      <c r="O78" s="292">
        <v>0</v>
      </c>
      <c r="P78" s="293"/>
      <c r="Q78" s="292">
        <v>0</v>
      </c>
      <c r="R78" s="293"/>
      <c r="S78" s="292">
        <v>0</v>
      </c>
      <c r="T78" s="293"/>
      <c r="U78" s="292">
        <v>0</v>
      </c>
      <c r="V78" s="293"/>
      <c r="W78" s="292">
        <v>0</v>
      </c>
      <c r="X78" s="293"/>
      <c r="Y78" s="292">
        <v>0</v>
      </c>
      <c r="Z78" s="293"/>
      <c r="AA78" s="292">
        <v>0</v>
      </c>
      <c r="AB78" s="293"/>
      <c r="AC78" s="292">
        <v>0</v>
      </c>
      <c r="AD78" s="293"/>
      <c r="AE78" s="292">
        <v>0</v>
      </c>
      <c r="AF78" s="293"/>
    </row>
    <row r="79" spans="1:33" ht="15" customHeight="1">
      <c r="A79" s="335" t="s">
        <v>300</v>
      </c>
      <c r="B79" s="336"/>
      <c r="C79" s="335" t="s">
        <v>287</v>
      </c>
      <c r="D79" s="336"/>
      <c r="E79" s="335" t="s">
        <v>288</v>
      </c>
      <c r="F79" s="336"/>
      <c r="G79" s="335" t="s">
        <v>306</v>
      </c>
      <c r="H79" s="336"/>
      <c r="I79" s="335" t="s">
        <v>290</v>
      </c>
      <c r="J79" s="336"/>
      <c r="K79" s="329" t="s">
        <v>297</v>
      </c>
      <c r="L79" s="337"/>
      <c r="M79" s="337"/>
      <c r="N79" s="337"/>
      <c r="O79" s="337"/>
      <c r="P79" s="330"/>
      <c r="Q79" s="329" t="s">
        <v>298</v>
      </c>
      <c r="R79" s="337"/>
      <c r="S79" s="337"/>
      <c r="T79" s="337"/>
      <c r="U79" s="337"/>
      <c r="V79" s="330"/>
      <c r="W79" s="300" t="s">
        <v>307</v>
      </c>
      <c r="X79" s="301"/>
      <c r="Y79" s="301"/>
      <c r="Z79" s="301"/>
      <c r="AA79" s="301"/>
      <c r="AB79" s="301"/>
      <c r="AC79" s="301"/>
      <c r="AD79" s="301"/>
      <c r="AE79" s="301"/>
      <c r="AF79" s="301"/>
      <c r="AG79" s="302"/>
    </row>
    <row r="80" spans="1:33" ht="15.75" customHeight="1">
      <c r="A80" s="338"/>
      <c r="B80" s="339"/>
      <c r="C80" s="338"/>
      <c r="D80" s="339"/>
      <c r="E80" s="338"/>
      <c r="F80" s="339"/>
      <c r="G80" s="338"/>
      <c r="H80" s="339"/>
      <c r="I80" s="338"/>
      <c r="J80" s="339"/>
      <c r="K80" s="331"/>
      <c r="L80" s="340"/>
      <c r="M80" s="340"/>
      <c r="N80" s="340"/>
      <c r="O80" s="340"/>
      <c r="P80" s="332"/>
      <c r="Q80" s="331"/>
      <c r="R80" s="340"/>
      <c r="S80" s="340"/>
      <c r="T80" s="340"/>
      <c r="U80" s="340"/>
      <c r="V80" s="332"/>
      <c r="W80" s="300" t="s">
        <v>293</v>
      </c>
      <c r="X80" s="301"/>
      <c r="Y80" s="301"/>
      <c r="Z80" s="301"/>
      <c r="AA80" s="301"/>
      <c r="AB80" s="302"/>
      <c r="AC80" s="314" t="s">
        <v>313</v>
      </c>
      <c r="AD80" s="315"/>
      <c r="AE80" s="315"/>
      <c r="AF80" s="315"/>
      <c r="AG80" s="316"/>
    </row>
    <row r="81" spans="1:33" ht="15.75" customHeight="1">
      <c r="A81" s="341"/>
      <c r="B81" s="342"/>
      <c r="C81" s="341"/>
      <c r="D81" s="342"/>
      <c r="E81" s="341"/>
      <c r="F81" s="342"/>
      <c r="G81" s="341"/>
      <c r="H81" s="342"/>
      <c r="I81" s="341"/>
      <c r="J81" s="342"/>
      <c r="K81" s="314" t="s">
        <v>291</v>
      </c>
      <c r="L81" s="316"/>
      <c r="M81" s="314" t="s">
        <v>292</v>
      </c>
      <c r="N81" s="316"/>
      <c r="O81" s="314" t="s">
        <v>293</v>
      </c>
      <c r="P81" s="316"/>
      <c r="Q81" s="314" t="s">
        <v>291</v>
      </c>
      <c r="R81" s="316"/>
      <c r="S81" s="314" t="s">
        <v>292</v>
      </c>
      <c r="T81" s="316"/>
      <c r="U81" s="314" t="s">
        <v>293</v>
      </c>
      <c r="V81" s="316"/>
      <c r="W81" s="314" t="s">
        <v>291</v>
      </c>
      <c r="X81" s="316"/>
      <c r="Y81" s="314" t="s">
        <v>292</v>
      </c>
      <c r="Z81" s="316"/>
      <c r="AA81" s="314" t="s">
        <v>293</v>
      </c>
      <c r="AB81" s="316"/>
      <c r="AC81" s="314" t="s">
        <v>291</v>
      </c>
      <c r="AD81" s="316"/>
      <c r="AE81" s="314" t="s">
        <v>292</v>
      </c>
      <c r="AF81" s="316"/>
      <c r="AG81" s="305" t="s">
        <v>293</v>
      </c>
    </row>
    <row r="82" spans="1:33" ht="15.75" customHeight="1">
      <c r="A82" s="333" t="s">
        <v>294</v>
      </c>
      <c r="B82" s="334"/>
      <c r="C82" s="292">
        <v>18</v>
      </c>
      <c r="D82" s="293"/>
      <c r="E82" s="290">
        <v>3970</v>
      </c>
      <c r="F82" s="291"/>
      <c r="G82" s="290">
        <v>21147</v>
      </c>
      <c r="H82" s="291"/>
      <c r="I82" s="290">
        <v>471806</v>
      </c>
      <c r="J82" s="291"/>
      <c r="K82" s="292">
        <v>24</v>
      </c>
      <c r="L82" s="293"/>
      <c r="M82" s="292">
        <v>1</v>
      </c>
      <c r="N82" s="293"/>
      <c r="O82" s="292">
        <v>25</v>
      </c>
      <c r="P82" s="293"/>
      <c r="Q82" s="294">
        <v>378</v>
      </c>
      <c r="R82" s="295"/>
      <c r="S82" s="292">
        <v>32</v>
      </c>
      <c r="T82" s="293"/>
      <c r="U82" s="294">
        <v>410</v>
      </c>
      <c r="V82" s="295"/>
      <c r="W82" s="294">
        <v>349</v>
      </c>
      <c r="X82" s="295"/>
      <c r="Y82" s="292">
        <v>29</v>
      </c>
      <c r="Z82" s="293"/>
      <c r="AA82" s="294">
        <v>378</v>
      </c>
      <c r="AB82" s="295"/>
      <c r="AC82" s="292">
        <v>14</v>
      </c>
      <c r="AD82" s="293"/>
      <c r="AE82" s="292">
        <v>2</v>
      </c>
      <c r="AF82" s="293"/>
      <c r="AG82" s="120">
        <v>16</v>
      </c>
    </row>
    <row r="83" spans="1:33" ht="15.75" customHeight="1">
      <c r="A83" s="314" t="s">
        <v>295</v>
      </c>
      <c r="B83" s="316"/>
      <c r="C83" s="292">
        <v>18</v>
      </c>
      <c r="D83" s="293"/>
      <c r="E83" s="290">
        <v>3970</v>
      </c>
      <c r="F83" s="291"/>
      <c r="G83" s="290">
        <v>21147</v>
      </c>
      <c r="H83" s="291"/>
      <c r="I83" s="290">
        <v>471806</v>
      </c>
      <c r="J83" s="291"/>
      <c r="K83" s="292">
        <v>24</v>
      </c>
      <c r="L83" s="293"/>
      <c r="M83" s="292">
        <v>1</v>
      </c>
      <c r="N83" s="293"/>
      <c r="O83" s="292">
        <v>25</v>
      </c>
      <c r="P83" s="293"/>
      <c r="Q83" s="294">
        <v>378</v>
      </c>
      <c r="R83" s="295"/>
      <c r="S83" s="292">
        <v>32</v>
      </c>
      <c r="T83" s="293"/>
      <c r="U83" s="294">
        <v>410</v>
      </c>
      <c r="V83" s="295"/>
      <c r="W83" s="294">
        <v>349</v>
      </c>
      <c r="X83" s="295"/>
      <c r="Y83" s="292">
        <v>29</v>
      </c>
      <c r="Z83" s="293"/>
      <c r="AA83" s="294">
        <v>378</v>
      </c>
      <c r="AB83" s="295"/>
      <c r="AC83" s="292">
        <v>14</v>
      </c>
      <c r="AD83" s="293"/>
      <c r="AE83" s="292">
        <v>2</v>
      </c>
      <c r="AF83" s="293"/>
      <c r="AG83" s="120">
        <v>16</v>
      </c>
    </row>
    <row r="84" spans="1:33" ht="15.75" customHeight="1">
      <c r="A84" s="314" t="s">
        <v>296</v>
      </c>
      <c r="B84" s="316"/>
      <c r="C84" s="292">
        <v>0</v>
      </c>
      <c r="D84" s="293"/>
      <c r="E84" s="292">
        <v>0</v>
      </c>
      <c r="F84" s="293"/>
      <c r="G84" s="292">
        <v>0</v>
      </c>
      <c r="H84" s="293"/>
      <c r="I84" s="292">
        <v>0</v>
      </c>
      <c r="J84" s="293"/>
      <c r="K84" s="292">
        <v>0</v>
      </c>
      <c r="L84" s="293"/>
      <c r="M84" s="292">
        <v>0</v>
      </c>
      <c r="N84" s="293"/>
      <c r="O84" s="292">
        <v>0</v>
      </c>
      <c r="P84" s="293"/>
      <c r="Q84" s="292">
        <v>0</v>
      </c>
      <c r="R84" s="293"/>
      <c r="S84" s="292">
        <v>0</v>
      </c>
      <c r="T84" s="293"/>
      <c r="U84" s="292">
        <v>0</v>
      </c>
      <c r="V84" s="293"/>
      <c r="W84" s="292">
        <v>0</v>
      </c>
      <c r="X84" s="293"/>
      <c r="Y84" s="292">
        <v>0</v>
      </c>
      <c r="Z84" s="293"/>
      <c r="AA84" s="292">
        <v>0</v>
      </c>
      <c r="AB84" s="293"/>
      <c r="AC84" s="292">
        <v>0</v>
      </c>
      <c r="AD84" s="293"/>
      <c r="AE84" s="292">
        <v>0</v>
      </c>
      <c r="AF84" s="293"/>
      <c r="AG84" s="120">
        <v>0</v>
      </c>
    </row>
    <row r="85" spans="1:33" ht="15.75" customHeight="1">
      <c r="A85" s="333" t="s">
        <v>309</v>
      </c>
      <c r="B85" s="334"/>
      <c r="C85" s="292">
        <v>6</v>
      </c>
      <c r="D85" s="293"/>
      <c r="E85" s="290">
        <v>1323</v>
      </c>
      <c r="F85" s="291"/>
      <c r="G85" s="290">
        <v>6536</v>
      </c>
      <c r="H85" s="291"/>
      <c r="I85" s="290">
        <v>143754</v>
      </c>
      <c r="J85" s="291"/>
      <c r="K85" s="292">
        <v>24</v>
      </c>
      <c r="L85" s="293"/>
      <c r="M85" s="292">
        <v>1</v>
      </c>
      <c r="N85" s="293"/>
      <c r="O85" s="292">
        <v>25</v>
      </c>
      <c r="P85" s="293"/>
      <c r="Q85" s="294">
        <v>129</v>
      </c>
      <c r="R85" s="295"/>
      <c r="S85" s="292">
        <v>7</v>
      </c>
      <c r="T85" s="293"/>
      <c r="U85" s="294">
        <v>136</v>
      </c>
      <c r="V85" s="295"/>
      <c r="W85" s="294">
        <v>123</v>
      </c>
      <c r="X85" s="295"/>
      <c r="Y85" s="292">
        <v>7</v>
      </c>
      <c r="Z85" s="293"/>
      <c r="AA85" s="294">
        <v>130</v>
      </c>
      <c r="AB85" s="295"/>
      <c r="AC85" s="292">
        <v>0</v>
      </c>
      <c r="AD85" s="293"/>
      <c r="AE85" s="292">
        <v>0</v>
      </c>
      <c r="AF85" s="293"/>
      <c r="AG85" s="120">
        <v>0</v>
      </c>
    </row>
    <row r="86" spans="1:33" ht="15.75" customHeight="1">
      <c r="A86" s="314" t="s">
        <v>295</v>
      </c>
      <c r="B86" s="316"/>
      <c r="C86" s="292">
        <v>6</v>
      </c>
      <c r="D86" s="293"/>
      <c r="E86" s="290">
        <v>1323</v>
      </c>
      <c r="F86" s="291"/>
      <c r="G86" s="290">
        <v>6536</v>
      </c>
      <c r="H86" s="291"/>
      <c r="I86" s="290">
        <v>143754</v>
      </c>
      <c r="J86" s="291"/>
      <c r="K86" s="292">
        <v>24</v>
      </c>
      <c r="L86" s="293"/>
      <c r="M86" s="292">
        <v>1</v>
      </c>
      <c r="N86" s="293"/>
      <c r="O86" s="292">
        <v>25</v>
      </c>
      <c r="P86" s="293"/>
      <c r="Q86" s="294">
        <v>129</v>
      </c>
      <c r="R86" s="295"/>
      <c r="S86" s="292">
        <v>7</v>
      </c>
      <c r="T86" s="293"/>
      <c r="U86" s="294">
        <v>136</v>
      </c>
      <c r="V86" s="295"/>
      <c r="W86" s="294">
        <v>123</v>
      </c>
      <c r="X86" s="295"/>
      <c r="Y86" s="292">
        <v>7</v>
      </c>
      <c r="Z86" s="293"/>
      <c r="AA86" s="294">
        <v>130</v>
      </c>
      <c r="AB86" s="295"/>
      <c r="AC86" s="292">
        <v>0</v>
      </c>
      <c r="AD86" s="293"/>
      <c r="AE86" s="292">
        <v>0</v>
      </c>
      <c r="AF86" s="293"/>
      <c r="AG86" s="120">
        <v>0</v>
      </c>
    </row>
    <row r="87" spans="1:33" ht="15.75" customHeight="1">
      <c r="A87" s="314" t="s">
        <v>296</v>
      </c>
      <c r="B87" s="316"/>
      <c r="C87" s="292">
        <v>0</v>
      </c>
      <c r="D87" s="293"/>
      <c r="E87" s="292">
        <v>0</v>
      </c>
      <c r="F87" s="293"/>
      <c r="G87" s="292">
        <v>0</v>
      </c>
      <c r="H87" s="293"/>
      <c r="I87" s="292">
        <v>0</v>
      </c>
      <c r="J87" s="293"/>
      <c r="K87" s="292">
        <v>0</v>
      </c>
      <c r="L87" s="293"/>
      <c r="M87" s="292">
        <v>0</v>
      </c>
      <c r="N87" s="293"/>
      <c r="O87" s="292">
        <v>0</v>
      </c>
      <c r="P87" s="293"/>
      <c r="Q87" s="292">
        <v>0</v>
      </c>
      <c r="R87" s="293"/>
      <c r="S87" s="292">
        <v>0</v>
      </c>
      <c r="T87" s="293"/>
      <c r="U87" s="292">
        <v>0</v>
      </c>
      <c r="V87" s="293"/>
      <c r="W87" s="292">
        <v>0</v>
      </c>
      <c r="X87" s="293"/>
      <c r="Y87" s="292">
        <v>0</v>
      </c>
      <c r="Z87" s="293"/>
      <c r="AA87" s="292">
        <v>0</v>
      </c>
      <c r="AB87" s="293"/>
      <c r="AC87" s="292">
        <v>0</v>
      </c>
      <c r="AD87" s="293"/>
      <c r="AE87" s="292">
        <v>0</v>
      </c>
      <c r="AF87" s="293"/>
      <c r="AG87" s="120">
        <v>0</v>
      </c>
    </row>
    <row r="88" spans="1:33" ht="15.75" customHeight="1">
      <c r="A88" s="333" t="s">
        <v>310</v>
      </c>
      <c r="B88" s="334"/>
      <c r="C88" s="292">
        <v>4</v>
      </c>
      <c r="D88" s="293"/>
      <c r="E88" s="294">
        <v>884</v>
      </c>
      <c r="F88" s="295"/>
      <c r="G88" s="290">
        <v>4349</v>
      </c>
      <c r="H88" s="291"/>
      <c r="I88" s="290">
        <v>106510</v>
      </c>
      <c r="J88" s="291"/>
      <c r="K88" s="292">
        <v>0</v>
      </c>
      <c r="L88" s="293"/>
      <c r="M88" s="292">
        <v>0</v>
      </c>
      <c r="N88" s="293"/>
      <c r="O88" s="292">
        <v>0</v>
      </c>
      <c r="P88" s="293"/>
      <c r="Q88" s="292">
        <v>87</v>
      </c>
      <c r="R88" s="293"/>
      <c r="S88" s="292">
        <v>12</v>
      </c>
      <c r="T88" s="293"/>
      <c r="U88" s="292">
        <v>99</v>
      </c>
      <c r="V88" s="293"/>
      <c r="W88" s="292">
        <v>82</v>
      </c>
      <c r="X88" s="293"/>
      <c r="Y88" s="292">
        <v>12</v>
      </c>
      <c r="Z88" s="293"/>
      <c r="AA88" s="292">
        <v>94</v>
      </c>
      <c r="AB88" s="293"/>
      <c r="AC88" s="292">
        <v>0</v>
      </c>
      <c r="AD88" s="293"/>
      <c r="AE88" s="292">
        <v>0</v>
      </c>
      <c r="AF88" s="293"/>
      <c r="AG88" s="120">
        <v>0</v>
      </c>
    </row>
    <row r="89" spans="1:33" ht="15.75" customHeight="1">
      <c r="A89" s="314" t="s">
        <v>295</v>
      </c>
      <c r="B89" s="316"/>
      <c r="C89" s="292">
        <v>4</v>
      </c>
      <c r="D89" s="293"/>
      <c r="E89" s="294">
        <v>884</v>
      </c>
      <c r="F89" s="295"/>
      <c r="G89" s="290">
        <v>4349</v>
      </c>
      <c r="H89" s="291"/>
      <c r="I89" s="290">
        <v>106510</v>
      </c>
      <c r="J89" s="291"/>
      <c r="K89" s="292">
        <v>0</v>
      </c>
      <c r="L89" s="293"/>
      <c r="M89" s="292">
        <v>0</v>
      </c>
      <c r="N89" s="293"/>
      <c r="O89" s="292">
        <v>0</v>
      </c>
      <c r="P89" s="293"/>
      <c r="Q89" s="292">
        <v>87</v>
      </c>
      <c r="R89" s="293"/>
      <c r="S89" s="292">
        <v>12</v>
      </c>
      <c r="T89" s="293"/>
      <c r="U89" s="292">
        <v>99</v>
      </c>
      <c r="V89" s="293"/>
      <c r="W89" s="292">
        <v>82</v>
      </c>
      <c r="X89" s="293"/>
      <c r="Y89" s="292">
        <v>12</v>
      </c>
      <c r="Z89" s="293"/>
      <c r="AA89" s="292">
        <v>94</v>
      </c>
      <c r="AB89" s="293"/>
      <c r="AC89" s="292">
        <v>0</v>
      </c>
      <c r="AD89" s="293"/>
      <c r="AE89" s="292">
        <v>0</v>
      </c>
      <c r="AF89" s="293"/>
      <c r="AG89" s="120">
        <v>0</v>
      </c>
    </row>
    <row r="90" spans="1:33" ht="15.75" customHeight="1">
      <c r="A90" s="314" t="s">
        <v>296</v>
      </c>
      <c r="B90" s="316"/>
      <c r="C90" s="292">
        <v>0</v>
      </c>
      <c r="D90" s="293"/>
      <c r="E90" s="292">
        <v>0</v>
      </c>
      <c r="F90" s="293"/>
      <c r="G90" s="292">
        <v>0</v>
      </c>
      <c r="H90" s="293"/>
      <c r="I90" s="292">
        <v>0</v>
      </c>
      <c r="J90" s="293"/>
      <c r="K90" s="292">
        <v>0</v>
      </c>
      <c r="L90" s="293"/>
      <c r="M90" s="292">
        <v>0</v>
      </c>
      <c r="N90" s="293"/>
      <c r="O90" s="292">
        <v>0</v>
      </c>
      <c r="P90" s="293"/>
      <c r="Q90" s="292">
        <v>0</v>
      </c>
      <c r="R90" s="293"/>
      <c r="S90" s="292">
        <v>0</v>
      </c>
      <c r="T90" s="293"/>
      <c r="U90" s="292">
        <v>0</v>
      </c>
      <c r="V90" s="293"/>
      <c r="W90" s="292">
        <v>0</v>
      </c>
      <c r="X90" s="293"/>
      <c r="Y90" s="292">
        <v>0</v>
      </c>
      <c r="Z90" s="293"/>
      <c r="AA90" s="292">
        <v>0</v>
      </c>
      <c r="AB90" s="293"/>
      <c r="AC90" s="292">
        <v>0</v>
      </c>
      <c r="AD90" s="293"/>
      <c r="AE90" s="292">
        <v>0</v>
      </c>
      <c r="AF90" s="293"/>
      <c r="AG90" s="120">
        <v>0</v>
      </c>
    </row>
    <row r="91" spans="1:33" ht="15.75" customHeight="1">
      <c r="A91" s="333" t="s">
        <v>311</v>
      </c>
      <c r="B91" s="334"/>
      <c r="C91" s="292">
        <v>4</v>
      </c>
      <c r="D91" s="293"/>
      <c r="E91" s="294">
        <v>881</v>
      </c>
      <c r="F91" s="295"/>
      <c r="G91" s="290">
        <v>5140</v>
      </c>
      <c r="H91" s="291"/>
      <c r="I91" s="290">
        <v>123030</v>
      </c>
      <c r="J91" s="291"/>
      <c r="K91" s="292">
        <v>0</v>
      </c>
      <c r="L91" s="293"/>
      <c r="M91" s="292">
        <v>0</v>
      </c>
      <c r="N91" s="293"/>
      <c r="O91" s="292">
        <v>0</v>
      </c>
      <c r="P91" s="293"/>
      <c r="Q91" s="292">
        <v>90</v>
      </c>
      <c r="R91" s="293"/>
      <c r="S91" s="292">
        <v>7</v>
      </c>
      <c r="T91" s="293"/>
      <c r="U91" s="292">
        <v>97</v>
      </c>
      <c r="V91" s="293"/>
      <c r="W91" s="292">
        <v>87</v>
      </c>
      <c r="X91" s="293"/>
      <c r="Y91" s="292">
        <v>7</v>
      </c>
      <c r="Z91" s="293"/>
      <c r="AA91" s="292">
        <v>94</v>
      </c>
      <c r="AB91" s="293"/>
      <c r="AC91" s="292">
        <v>0</v>
      </c>
      <c r="AD91" s="293"/>
      <c r="AE91" s="292">
        <v>0</v>
      </c>
      <c r="AF91" s="293"/>
      <c r="AG91" s="120">
        <v>0</v>
      </c>
    </row>
    <row r="92" spans="1:33" ht="15.75" customHeight="1">
      <c r="A92" s="314" t="s">
        <v>295</v>
      </c>
      <c r="B92" s="316"/>
      <c r="C92" s="292">
        <v>4</v>
      </c>
      <c r="D92" s="293"/>
      <c r="E92" s="294">
        <v>881</v>
      </c>
      <c r="F92" s="295"/>
      <c r="G92" s="290">
        <v>5140</v>
      </c>
      <c r="H92" s="291"/>
      <c r="I92" s="290">
        <v>123030</v>
      </c>
      <c r="J92" s="291"/>
      <c r="K92" s="292">
        <v>0</v>
      </c>
      <c r="L92" s="293"/>
      <c r="M92" s="292">
        <v>0</v>
      </c>
      <c r="N92" s="293"/>
      <c r="O92" s="292">
        <v>0</v>
      </c>
      <c r="P92" s="293"/>
      <c r="Q92" s="292">
        <v>90</v>
      </c>
      <c r="R92" s="293"/>
      <c r="S92" s="292">
        <v>7</v>
      </c>
      <c r="T92" s="293"/>
      <c r="U92" s="292">
        <v>97</v>
      </c>
      <c r="V92" s="293"/>
      <c r="W92" s="292">
        <v>87</v>
      </c>
      <c r="X92" s="293"/>
      <c r="Y92" s="292">
        <v>7</v>
      </c>
      <c r="Z92" s="293"/>
      <c r="AA92" s="292">
        <v>94</v>
      </c>
      <c r="AB92" s="293"/>
      <c r="AC92" s="292">
        <v>0</v>
      </c>
      <c r="AD92" s="293"/>
      <c r="AE92" s="292">
        <v>0</v>
      </c>
      <c r="AF92" s="293"/>
      <c r="AG92" s="120">
        <v>0</v>
      </c>
    </row>
    <row r="93" spans="1:33" ht="15.75" customHeight="1">
      <c r="A93" s="314" t="s">
        <v>296</v>
      </c>
      <c r="B93" s="316"/>
      <c r="C93" s="292">
        <v>0</v>
      </c>
      <c r="D93" s="293"/>
      <c r="E93" s="292">
        <v>0</v>
      </c>
      <c r="F93" s="293"/>
      <c r="G93" s="292">
        <v>0</v>
      </c>
      <c r="H93" s="293"/>
      <c r="I93" s="292">
        <v>0</v>
      </c>
      <c r="J93" s="293"/>
      <c r="K93" s="292">
        <v>0</v>
      </c>
      <c r="L93" s="293"/>
      <c r="M93" s="292">
        <v>0</v>
      </c>
      <c r="N93" s="293"/>
      <c r="O93" s="292">
        <v>0</v>
      </c>
      <c r="P93" s="293"/>
      <c r="Q93" s="292">
        <v>0</v>
      </c>
      <c r="R93" s="293"/>
      <c r="S93" s="292">
        <v>0</v>
      </c>
      <c r="T93" s="293"/>
      <c r="U93" s="292">
        <v>0</v>
      </c>
      <c r="V93" s="293"/>
      <c r="W93" s="292">
        <v>0</v>
      </c>
      <c r="X93" s="293"/>
      <c r="Y93" s="292">
        <v>0</v>
      </c>
      <c r="Z93" s="293"/>
      <c r="AA93" s="292">
        <v>0</v>
      </c>
      <c r="AB93" s="293"/>
      <c r="AC93" s="292">
        <v>0</v>
      </c>
      <c r="AD93" s="293"/>
      <c r="AE93" s="292">
        <v>0</v>
      </c>
      <c r="AF93" s="293"/>
      <c r="AG93" s="120">
        <v>0</v>
      </c>
    </row>
    <row r="94" spans="1:33" ht="15.75" customHeight="1">
      <c r="A94" s="333" t="s">
        <v>312</v>
      </c>
      <c r="B94" s="334"/>
      <c r="C94" s="292">
        <v>4</v>
      </c>
      <c r="D94" s="293"/>
      <c r="E94" s="294">
        <v>882</v>
      </c>
      <c r="F94" s="295"/>
      <c r="G94" s="290">
        <v>5122</v>
      </c>
      <c r="H94" s="291"/>
      <c r="I94" s="290">
        <v>98512</v>
      </c>
      <c r="J94" s="291"/>
      <c r="K94" s="292">
        <v>0</v>
      </c>
      <c r="L94" s="293"/>
      <c r="M94" s="292">
        <v>0</v>
      </c>
      <c r="N94" s="293"/>
      <c r="O94" s="292">
        <v>0</v>
      </c>
      <c r="P94" s="293"/>
      <c r="Q94" s="292">
        <v>72</v>
      </c>
      <c r="R94" s="293"/>
      <c r="S94" s="292">
        <v>6</v>
      </c>
      <c r="T94" s="293"/>
      <c r="U94" s="292">
        <v>78</v>
      </c>
      <c r="V94" s="293"/>
      <c r="W94" s="292">
        <v>57</v>
      </c>
      <c r="X94" s="293"/>
      <c r="Y94" s="292">
        <v>3</v>
      </c>
      <c r="Z94" s="293"/>
      <c r="AA94" s="292">
        <v>60</v>
      </c>
      <c r="AB94" s="293"/>
      <c r="AC94" s="292">
        <v>14</v>
      </c>
      <c r="AD94" s="293"/>
      <c r="AE94" s="292">
        <v>2</v>
      </c>
      <c r="AF94" s="293"/>
      <c r="AG94" s="120">
        <v>16</v>
      </c>
    </row>
    <row r="95" spans="1:33" ht="15.75" customHeight="1">
      <c r="A95" s="314" t="s">
        <v>295</v>
      </c>
      <c r="B95" s="316"/>
      <c r="C95" s="292">
        <v>4</v>
      </c>
      <c r="D95" s="293"/>
      <c r="E95" s="294">
        <v>882</v>
      </c>
      <c r="F95" s="295"/>
      <c r="G95" s="290">
        <v>5122</v>
      </c>
      <c r="H95" s="291"/>
      <c r="I95" s="290">
        <v>98512</v>
      </c>
      <c r="J95" s="291"/>
      <c r="K95" s="292">
        <v>0</v>
      </c>
      <c r="L95" s="293"/>
      <c r="M95" s="292">
        <v>0</v>
      </c>
      <c r="N95" s="293"/>
      <c r="O95" s="292">
        <v>0</v>
      </c>
      <c r="P95" s="293"/>
      <c r="Q95" s="292">
        <v>72</v>
      </c>
      <c r="R95" s="293"/>
      <c r="S95" s="292">
        <v>6</v>
      </c>
      <c r="T95" s="293"/>
      <c r="U95" s="292">
        <v>78</v>
      </c>
      <c r="V95" s="293"/>
      <c r="W95" s="292">
        <v>57</v>
      </c>
      <c r="X95" s="293"/>
      <c r="Y95" s="292">
        <v>3</v>
      </c>
      <c r="Z95" s="293"/>
      <c r="AA95" s="292">
        <v>60</v>
      </c>
      <c r="AB95" s="293"/>
      <c r="AC95" s="292">
        <v>14</v>
      </c>
      <c r="AD95" s="293"/>
      <c r="AE95" s="292">
        <v>2</v>
      </c>
      <c r="AF95" s="293"/>
      <c r="AG95" s="120">
        <v>16</v>
      </c>
    </row>
    <row r="96" spans="1:33" ht="15.75" customHeight="1">
      <c r="A96" s="314" t="s">
        <v>296</v>
      </c>
      <c r="B96" s="316"/>
      <c r="C96" s="292">
        <v>0</v>
      </c>
      <c r="D96" s="293"/>
      <c r="E96" s="292">
        <v>0</v>
      </c>
      <c r="F96" s="293"/>
      <c r="G96" s="292">
        <v>0</v>
      </c>
      <c r="H96" s="293"/>
      <c r="I96" s="292">
        <v>0</v>
      </c>
      <c r="J96" s="293"/>
      <c r="K96" s="292">
        <v>0</v>
      </c>
      <c r="L96" s="293"/>
      <c r="M96" s="292">
        <v>0</v>
      </c>
      <c r="N96" s="293"/>
      <c r="O96" s="292">
        <v>0</v>
      </c>
      <c r="P96" s="293"/>
      <c r="Q96" s="292">
        <v>0</v>
      </c>
      <c r="R96" s="293"/>
      <c r="S96" s="292">
        <v>0</v>
      </c>
      <c r="T96" s="293"/>
      <c r="U96" s="292">
        <v>0</v>
      </c>
      <c r="V96" s="293"/>
      <c r="W96" s="292">
        <v>0</v>
      </c>
      <c r="X96" s="293"/>
      <c r="Y96" s="292">
        <v>0</v>
      </c>
      <c r="Z96" s="293"/>
      <c r="AA96" s="292">
        <v>0</v>
      </c>
      <c r="AB96" s="293"/>
      <c r="AC96" s="292">
        <v>0</v>
      </c>
      <c r="AD96" s="293"/>
      <c r="AE96" s="292">
        <v>0</v>
      </c>
      <c r="AF96" s="293"/>
      <c r="AG96" s="120">
        <v>0</v>
      </c>
    </row>
    <row r="97" ht="12.75" customHeight="1">
      <c r="A97" s="296" t="s">
        <v>251</v>
      </c>
    </row>
    <row r="98" ht="12.75" customHeight="1">
      <c r="A98" s="296" t="s">
        <v>252</v>
      </c>
    </row>
    <row r="99" ht="12.75" customHeight="1">
      <c r="A99" s="296" t="s">
        <v>253</v>
      </c>
    </row>
    <row r="100" ht="12.75" customHeight="1">
      <c r="A100" s="296" t="s">
        <v>267</v>
      </c>
    </row>
    <row r="101" ht="12.75" customHeight="1">
      <c r="A101" s="296" t="s">
        <v>268</v>
      </c>
    </row>
    <row r="102" ht="12.75" customHeight="1">
      <c r="A102" s="296" t="s">
        <v>583</v>
      </c>
    </row>
    <row r="103" ht="13.5" customHeight="1">
      <c r="A103" s="299" t="s">
        <v>279</v>
      </c>
    </row>
    <row r="104" ht="13.5" customHeight="1">
      <c r="A104" s="119" t="s">
        <v>314</v>
      </c>
    </row>
    <row r="105" spans="1:31" ht="15" customHeight="1">
      <c r="A105" s="300" t="s">
        <v>282</v>
      </c>
      <c r="B105" s="301"/>
      <c r="C105" s="301"/>
      <c r="D105" s="301"/>
      <c r="E105" s="301"/>
      <c r="F105" s="301"/>
      <c r="G105" s="302"/>
      <c r="H105" s="314" t="s">
        <v>283</v>
      </c>
      <c r="I105" s="315"/>
      <c r="J105" s="315"/>
      <c r="K105" s="315"/>
      <c r="L105" s="315"/>
      <c r="M105" s="315"/>
      <c r="N105" s="315"/>
      <c r="O105" s="316"/>
      <c r="P105" s="314" t="s">
        <v>284</v>
      </c>
      <c r="Q105" s="315"/>
      <c r="R105" s="315"/>
      <c r="S105" s="315"/>
      <c r="T105" s="315"/>
      <c r="U105" s="315"/>
      <c r="V105" s="315"/>
      <c r="W105" s="316"/>
      <c r="X105" s="314" t="s">
        <v>285</v>
      </c>
      <c r="Y105" s="315"/>
      <c r="Z105" s="315"/>
      <c r="AA105" s="315"/>
      <c r="AB105" s="315"/>
      <c r="AC105" s="315"/>
      <c r="AD105" s="315"/>
      <c r="AE105" s="316"/>
    </row>
    <row r="106" spans="1:31" ht="15.75" customHeight="1">
      <c r="A106" s="305" t="s">
        <v>315</v>
      </c>
      <c r="B106" s="314" t="s">
        <v>291</v>
      </c>
      <c r="C106" s="316"/>
      <c r="D106" s="314" t="s">
        <v>292</v>
      </c>
      <c r="E106" s="316"/>
      <c r="F106" s="314" t="s">
        <v>293</v>
      </c>
      <c r="G106" s="316"/>
      <c r="H106" s="314" t="s">
        <v>315</v>
      </c>
      <c r="I106" s="316"/>
      <c r="J106" s="314" t="s">
        <v>291</v>
      </c>
      <c r="K106" s="316"/>
      <c r="L106" s="314" t="s">
        <v>292</v>
      </c>
      <c r="M106" s="316"/>
      <c r="N106" s="314" t="s">
        <v>293</v>
      </c>
      <c r="O106" s="316"/>
      <c r="P106" s="314" t="s">
        <v>315</v>
      </c>
      <c r="Q106" s="316"/>
      <c r="R106" s="314" t="s">
        <v>291</v>
      </c>
      <c r="S106" s="316"/>
      <c r="T106" s="314" t="s">
        <v>292</v>
      </c>
      <c r="U106" s="316"/>
      <c r="V106" s="314" t="s">
        <v>293</v>
      </c>
      <c r="W106" s="316"/>
      <c r="X106" s="314" t="s">
        <v>315</v>
      </c>
      <c r="Y106" s="316"/>
      <c r="Z106" s="314" t="s">
        <v>291</v>
      </c>
      <c r="AA106" s="316"/>
      <c r="AB106" s="314" t="s">
        <v>292</v>
      </c>
      <c r="AC106" s="316"/>
      <c r="AD106" s="314" t="s">
        <v>293</v>
      </c>
      <c r="AE106" s="316"/>
    </row>
    <row r="107" spans="1:31" ht="15.75" customHeight="1">
      <c r="A107" s="121">
        <v>359</v>
      </c>
      <c r="B107" s="292">
        <v>6</v>
      </c>
      <c r="C107" s="293"/>
      <c r="D107" s="294">
        <v>244</v>
      </c>
      <c r="E107" s="295"/>
      <c r="F107" s="294">
        <v>609</v>
      </c>
      <c r="G107" s="295"/>
      <c r="H107" s="292">
        <v>0</v>
      </c>
      <c r="I107" s="293"/>
      <c r="J107" s="292">
        <v>0</v>
      </c>
      <c r="K107" s="293"/>
      <c r="L107" s="292">
        <v>0</v>
      </c>
      <c r="M107" s="293"/>
      <c r="N107" s="292">
        <v>0</v>
      </c>
      <c r="O107" s="293"/>
      <c r="P107" s="292">
        <v>0</v>
      </c>
      <c r="Q107" s="293"/>
      <c r="R107" s="292">
        <v>0</v>
      </c>
      <c r="S107" s="293"/>
      <c r="T107" s="292">
        <v>0</v>
      </c>
      <c r="U107" s="293"/>
      <c r="V107" s="292">
        <v>0</v>
      </c>
      <c r="W107" s="293"/>
      <c r="X107" s="292">
        <v>0</v>
      </c>
      <c r="Y107" s="293"/>
      <c r="Z107" s="292">
        <v>0</v>
      </c>
      <c r="AA107" s="293"/>
      <c r="AB107" s="292">
        <v>0</v>
      </c>
      <c r="AC107" s="293"/>
      <c r="AD107" s="292">
        <v>0</v>
      </c>
      <c r="AE107" s="293"/>
    </row>
    <row r="108" spans="1:23" ht="15" customHeight="1">
      <c r="A108" s="300" t="s">
        <v>286</v>
      </c>
      <c r="B108" s="301"/>
      <c r="C108" s="301"/>
      <c r="D108" s="301"/>
      <c r="E108" s="301"/>
      <c r="F108" s="301"/>
      <c r="G108" s="302"/>
      <c r="H108" s="329" t="s">
        <v>287</v>
      </c>
      <c r="I108" s="330"/>
      <c r="J108" s="329" t="s">
        <v>288</v>
      </c>
      <c r="K108" s="330"/>
      <c r="L108" s="329" t="s">
        <v>306</v>
      </c>
      <c r="M108" s="330"/>
      <c r="N108" s="329" t="s">
        <v>290</v>
      </c>
      <c r="O108" s="330"/>
      <c r="P108" s="300" t="s">
        <v>307</v>
      </c>
      <c r="Q108" s="301"/>
      <c r="R108" s="301"/>
      <c r="S108" s="301"/>
      <c r="T108" s="301"/>
      <c r="U108" s="301"/>
      <c r="V108" s="301"/>
      <c r="W108" s="302"/>
    </row>
    <row r="109" spans="1:23" ht="15.75" customHeight="1">
      <c r="A109" s="305" t="s">
        <v>315</v>
      </c>
      <c r="B109" s="314" t="s">
        <v>291</v>
      </c>
      <c r="C109" s="316"/>
      <c r="D109" s="314" t="s">
        <v>292</v>
      </c>
      <c r="E109" s="316"/>
      <c r="F109" s="314" t="s">
        <v>293</v>
      </c>
      <c r="G109" s="316"/>
      <c r="H109" s="331"/>
      <c r="I109" s="332"/>
      <c r="J109" s="331"/>
      <c r="K109" s="332"/>
      <c r="L109" s="331"/>
      <c r="M109" s="332"/>
      <c r="N109" s="331"/>
      <c r="O109" s="332"/>
      <c r="P109" s="314" t="s">
        <v>315</v>
      </c>
      <c r="Q109" s="316"/>
      <c r="R109" s="314" t="s">
        <v>291</v>
      </c>
      <c r="S109" s="316"/>
      <c r="T109" s="314" t="s">
        <v>292</v>
      </c>
      <c r="U109" s="316"/>
      <c r="V109" s="314" t="s">
        <v>293</v>
      </c>
      <c r="W109" s="316"/>
    </row>
    <row r="110" spans="1:23" ht="15.75" customHeight="1">
      <c r="A110" s="120">
        <v>50</v>
      </c>
      <c r="B110" s="292">
        <v>0</v>
      </c>
      <c r="C110" s="293"/>
      <c r="D110" s="292">
        <v>3</v>
      </c>
      <c r="E110" s="293"/>
      <c r="F110" s="292">
        <v>53</v>
      </c>
      <c r="G110" s="293"/>
      <c r="H110" s="292">
        <v>29</v>
      </c>
      <c r="I110" s="293"/>
      <c r="J110" s="290">
        <v>3436</v>
      </c>
      <c r="K110" s="291"/>
      <c r="L110" s="290">
        <v>12627</v>
      </c>
      <c r="M110" s="291"/>
      <c r="N110" s="290">
        <v>259535</v>
      </c>
      <c r="O110" s="291"/>
      <c r="P110" s="294">
        <v>244</v>
      </c>
      <c r="Q110" s="295"/>
      <c r="R110" s="292">
        <v>0</v>
      </c>
      <c r="S110" s="293"/>
      <c r="T110" s="292">
        <v>26</v>
      </c>
      <c r="U110" s="293"/>
      <c r="V110" s="294">
        <v>270</v>
      </c>
      <c r="W110" s="295"/>
    </row>
    <row r="111" ht="12.75" customHeight="1">
      <c r="A111" s="119" t="s">
        <v>316</v>
      </c>
    </row>
    <row r="112" spans="1:31" ht="15" customHeight="1">
      <c r="A112" s="300" t="s">
        <v>282</v>
      </c>
      <c r="B112" s="301"/>
      <c r="C112" s="301"/>
      <c r="D112" s="301"/>
      <c r="E112" s="301"/>
      <c r="F112" s="301"/>
      <c r="G112" s="302"/>
      <c r="H112" s="314" t="s">
        <v>283</v>
      </c>
      <c r="I112" s="315"/>
      <c r="J112" s="315"/>
      <c r="K112" s="315"/>
      <c r="L112" s="315"/>
      <c r="M112" s="315"/>
      <c r="N112" s="315"/>
      <c r="O112" s="316"/>
      <c r="P112" s="314" t="s">
        <v>284</v>
      </c>
      <c r="Q112" s="315"/>
      <c r="R112" s="315"/>
      <c r="S112" s="315"/>
      <c r="T112" s="315"/>
      <c r="U112" s="315"/>
      <c r="V112" s="315"/>
      <c r="W112" s="316"/>
      <c r="X112" s="314" t="s">
        <v>285</v>
      </c>
      <c r="Y112" s="315"/>
      <c r="Z112" s="315"/>
      <c r="AA112" s="315"/>
      <c r="AB112" s="315"/>
      <c r="AC112" s="315"/>
      <c r="AD112" s="315"/>
      <c r="AE112" s="316"/>
    </row>
    <row r="113" spans="1:31" ht="15.75" customHeight="1">
      <c r="A113" s="305" t="s">
        <v>315</v>
      </c>
      <c r="B113" s="314" t="s">
        <v>291</v>
      </c>
      <c r="C113" s="316"/>
      <c r="D113" s="314" t="s">
        <v>292</v>
      </c>
      <c r="E113" s="316"/>
      <c r="F113" s="314" t="s">
        <v>293</v>
      </c>
      <c r="G113" s="316"/>
      <c r="H113" s="314" t="s">
        <v>315</v>
      </c>
      <c r="I113" s="316"/>
      <c r="J113" s="314" t="s">
        <v>291</v>
      </c>
      <c r="K113" s="316"/>
      <c r="L113" s="314" t="s">
        <v>292</v>
      </c>
      <c r="M113" s="316"/>
      <c r="N113" s="314" t="s">
        <v>293</v>
      </c>
      <c r="O113" s="316"/>
      <c r="P113" s="314" t="s">
        <v>315</v>
      </c>
      <c r="Q113" s="316"/>
      <c r="R113" s="314" t="s">
        <v>291</v>
      </c>
      <c r="S113" s="316"/>
      <c r="T113" s="314" t="s">
        <v>292</v>
      </c>
      <c r="U113" s="316"/>
      <c r="V113" s="314" t="s">
        <v>293</v>
      </c>
      <c r="W113" s="316"/>
      <c r="X113" s="314" t="s">
        <v>315</v>
      </c>
      <c r="Y113" s="316"/>
      <c r="Z113" s="314" t="s">
        <v>291</v>
      </c>
      <c r="AA113" s="316"/>
      <c r="AB113" s="314" t="s">
        <v>292</v>
      </c>
      <c r="AC113" s="316"/>
      <c r="AD113" s="314" t="s">
        <v>293</v>
      </c>
      <c r="AE113" s="316"/>
    </row>
    <row r="114" spans="1:31" ht="15.75" customHeight="1">
      <c r="A114" s="120">
        <v>52</v>
      </c>
      <c r="B114" s="292">
        <v>23</v>
      </c>
      <c r="C114" s="293"/>
      <c r="D114" s="290">
        <v>1209</v>
      </c>
      <c r="E114" s="291"/>
      <c r="F114" s="290">
        <v>1284</v>
      </c>
      <c r="G114" s="291"/>
      <c r="H114" s="292">
        <v>0</v>
      </c>
      <c r="I114" s="293"/>
      <c r="J114" s="292">
        <v>0</v>
      </c>
      <c r="K114" s="293"/>
      <c r="L114" s="292">
        <v>1</v>
      </c>
      <c r="M114" s="293"/>
      <c r="N114" s="292">
        <v>1</v>
      </c>
      <c r="O114" s="293"/>
      <c r="P114" s="292">
        <v>0</v>
      </c>
      <c r="Q114" s="293"/>
      <c r="R114" s="292">
        <v>0</v>
      </c>
      <c r="S114" s="293"/>
      <c r="T114" s="292">
        <v>1</v>
      </c>
      <c r="U114" s="293"/>
      <c r="V114" s="292">
        <v>1</v>
      </c>
      <c r="W114" s="293"/>
      <c r="X114" s="292">
        <v>0</v>
      </c>
      <c r="Y114" s="293"/>
      <c r="Z114" s="292">
        <v>0</v>
      </c>
      <c r="AA114" s="293"/>
      <c r="AB114" s="292">
        <v>0</v>
      </c>
      <c r="AC114" s="293"/>
      <c r="AD114" s="292">
        <v>0</v>
      </c>
      <c r="AE114" s="293"/>
    </row>
    <row r="115" spans="1:23" ht="15" customHeight="1">
      <c r="A115" s="300" t="s">
        <v>286</v>
      </c>
      <c r="B115" s="301"/>
      <c r="C115" s="301"/>
      <c r="D115" s="301"/>
      <c r="E115" s="301"/>
      <c r="F115" s="301"/>
      <c r="G115" s="302"/>
      <c r="H115" s="329" t="s">
        <v>287</v>
      </c>
      <c r="I115" s="330"/>
      <c r="J115" s="329" t="s">
        <v>288</v>
      </c>
      <c r="K115" s="330"/>
      <c r="L115" s="329" t="s">
        <v>306</v>
      </c>
      <c r="M115" s="330"/>
      <c r="N115" s="329" t="s">
        <v>290</v>
      </c>
      <c r="O115" s="330"/>
      <c r="P115" s="300" t="s">
        <v>307</v>
      </c>
      <c r="Q115" s="301"/>
      <c r="R115" s="301"/>
      <c r="S115" s="301"/>
      <c r="T115" s="301"/>
      <c r="U115" s="301"/>
      <c r="V115" s="301"/>
      <c r="W115" s="302"/>
    </row>
    <row r="116" spans="1:23" ht="15.75" customHeight="1">
      <c r="A116" s="305" t="s">
        <v>315</v>
      </c>
      <c r="B116" s="314" t="s">
        <v>291</v>
      </c>
      <c r="C116" s="316"/>
      <c r="D116" s="314" t="s">
        <v>292</v>
      </c>
      <c r="E116" s="316"/>
      <c r="F116" s="314" t="s">
        <v>293</v>
      </c>
      <c r="G116" s="316"/>
      <c r="H116" s="331"/>
      <c r="I116" s="332"/>
      <c r="J116" s="331"/>
      <c r="K116" s="332"/>
      <c r="L116" s="331"/>
      <c r="M116" s="332"/>
      <c r="N116" s="331"/>
      <c r="O116" s="332"/>
      <c r="P116" s="314" t="s">
        <v>315</v>
      </c>
      <c r="Q116" s="316"/>
      <c r="R116" s="314" t="s">
        <v>291</v>
      </c>
      <c r="S116" s="316"/>
      <c r="T116" s="314" t="s">
        <v>292</v>
      </c>
      <c r="U116" s="316"/>
      <c r="V116" s="314" t="s">
        <v>293</v>
      </c>
      <c r="W116" s="316"/>
    </row>
    <row r="117" spans="1:23" ht="15.75" customHeight="1">
      <c r="A117" s="120">
        <v>0</v>
      </c>
      <c r="B117" s="292">
        <v>9</v>
      </c>
      <c r="C117" s="293"/>
      <c r="D117" s="292">
        <v>71</v>
      </c>
      <c r="E117" s="293"/>
      <c r="F117" s="292">
        <v>80</v>
      </c>
      <c r="G117" s="293"/>
      <c r="H117" s="292">
        <v>54</v>
      </c>
      <c r="I117" s="293"/>
      <c r="J117" s="290">
        <v>10921</v>
      </c>
      <c r="K117" s="291"/>
      <c r="L117" s="290">
        <v>33983</v>
      </c>
      <c r="M117" s="291"/>
      <c r="N117" s="290">
        <v>658924</v>
      </c>
      <c r="O117" s="291"/>
      <c r="P117" s="292">
        <v>41</v>
      </c>
      <c r="Q117" s="293"/>
      <c r="R117" s="292">
        <v>49</v>
      </c>
      <c r="S117" s="293"/>
      <c r="T117" s="294">
        <v>697</v>
      </c>
      <c r="U117" s="295"/>
      <c r="V117" s="294">
        <v>787</v>
      </c>
      <c r="W117" s="295"/>
    </row>
    <row r="118" ht="12.75" customHeight="1">
      <c r="A118" s="119" t="s">
        <v>317</v>
      </c>
    </row>
    <row r="119" ht="12.75" customHeight="1">
      <c r="A119" s="119" t="s">
        <v>318</v>
      </c>
    </row>
    <row r="120" spans="1:31" ht="15" customHeight="1">
      <c r="A120" s="300" t="s">
        <v>282</v>
      </c>
      <c r="B120" s="301"/>
      <c r="C120" s="301"/>
      <c r="D120" s="301"/>
      <c r="E120" s="301"/>
      <c r="F120" s="301"/>
      <c r="G120" s="302"/>
      <c r="H120" s="314" t="s">
        <v>283</v>
      </c>
      <c r="I120" s="315"/>
      <c r="J120" s="315"/>
      <c r="K120" s="315"/>
      <c r="L120" s="315"/>
      <c r="M120" s="315"/>
      <c r="N120" s="315"/>
      <c r="O120" s="316"/>
      <c r="P120" s="314" t="s">
        <v>284</v>
      </c>
      <c r="Q120" s="315"/>
      <c r="R120" s="315"/>
      <c r="S120" s="315"/>
      <c r="T120" s="315"/>
      <c r="U120" s="315"/>
      <c r="V120" s="315"/>
      <c r="W120" s="316"/>
      <c r="X120" s="314" t="s">
        <v>285</v>
      </c>
      <c r="Y120" s="315"/>
      <c r="Z120" s="315"/>
      <c r="AA120" s="315"/>
      <c r="AB120" s="315"/>
      <c r="AC120" s="315"/>
      <c r="AD120" s="315"/>
      <c r="AE120" s="316"/>
    </row>
    <row r="121" spans="1:31" ht="15.75" customHeight="1">
      <c r="A121" s="305" t="s">
        <v>315</v>
      </c>
      <c r="B121" s="314" t="s">
        <v>291</v>
      </c>
      <c r="C121" s="316"/>
      <c r="D121" s="314" t="s">
        <v>292</v>
      </c>
      <c r="E121" s="316"/>
      <c r="F121" s="314" t="s">
        <v>293</v>
      </c>
      <c r="G121" s="316"/>
      <c r="H121" s="314" t="s">
        <v>315</v>
      </c>
      <c r="I121" s="316"/>
      <c r="J121" s="314" t="s">
        <v>291</v>
      </c>
      <c r="K121" s="316"/>
      <c r="L121" s="314" t="s">
        <v>292</v>
      </c>
      <c r="M121" s="316"/>
      <c r="N121" s="314" t="s">
        <v>293</v>
      </c>
      <c r="O121" s="316"/>
      <c r="P121" s="314" t="s">
        <v>315</v>
      </c>
      <c r="Q121" s="316"/>
      <c r="R121" s="314" t="s">
        <v>291</v>
      </c>
      <c r="S121" s="316"/>
      <c r="T121" s="314" t="s">
        <v>292</v>
      </c>
      <c r="U121" s="316"/>
      <c r="V121" s="314" t="s">
        <v>293</v>
      </c>
      <c r="W121" s="316"/>
      <c r="X121" s="314" t="s">
        <v>315</v>
      </c>
      <c r="Y121" s="316"/>
      <c r="Z121" s="314" t="s">
        <v>291</v>
      </c>
      <c r="AA121" s="316"/>
      <c r="AB121" s="314" t="s">
        <v>292</v>
      </c>
      <c r="AC121" s="316"/>
      <c r="AD121" s="314" t="s">
        <v>293</v>
      </c>
      <c r="AE121" s="316"/>
    </row>
    <row r="122" spans="1:31" ht="15.75" customHeight="1">
      <c r="A122" s="120">
        <v>15</v>
      </c>
      <c r="B122" s="292">
        <v>10</v>
      </c>
      <c r="C122" s="293"/>
      <c r="D122" s="294">
        <v>234</v>
      </c>
      <c r="E122" s="295"/>
      <c r="F122" s="294">
        <v>259</v>
      </c>
      <c r="G122" s="295"/>
      <c r="H122" s="292">
        <v>0</v>
      </c>
      <c r="I122" s="293"/>
      <c r="J122" s="292">
        <v>0</v>
      </c>
      <c r="K122" s="293"/>
      <c r="L122" s="292">
        <v>0</v>
      </c>
      <c r="M122" s="293"/>
      <c r="N122" s="292">
        <v>0</v>
      </c>
      <c r="O122" s="293"/>
      <c r="P122" s="292">
        <v>0</v>
      </c>
      <c r="Q122" s="293"/>
      <c r="R122" s="292">
        <v>0</v>
      </c>
      <c r="S122" s="293"/>
      <c r="T122" s="292">
        <v>0</v>
      </c>
      <c r="U122" s="293"/>
      <c r="V122" s="292">
        <v>0</v>
      </c>
      <c r="W122" s="293"/>
      <c r="X122" s="292">
        <v>0</v>
      </c>
      <c r="Y122" s="293"/>
      <c r="Z122" s="292">
        <v>0</v>
      </c>
      <c r="AA122" s="293"/>
      <c r="AB122" s="292">
        <v>0</v>
      </c>
      <c r="AC122" s="293"/>
      <c r="AD122" s="292">
        <v>0</v>
      </c>
      <c r="AE122" s="293"/>
    </row>
    <row r="123" spans="1:23" ht="15" customHeight="1">
      <c r="A123" s="300" t="s">
        <v>286</v>
      </c>
      <c r="B123" s="301"/>
      <c r="C123" s="301"/>
      <c r="D123" s="301"/>
      <c r="E123" s="301"/>
      <c r="F123" s="301"/>
      <c r="G123" s="302"/>
      <c r="H123" s="329" t="s">
        <v>287</v>
      </c>
      <c r="I123" s="330"/>
      <c r="J123" s="329" t="s">
        <v>306</v>
      </c>
      <c r="K123" s="330"/>
      <c r="L123" s="329" t="s">
        <v>288</v>
      </c>
      <c r="M123" s="330"/>
      <c r="N123" s="329" t="s">
        <v>290</v>
      </c>
      <c r="O123" s="330"/>
      <c r="P123" s="300" t="s">
        <v>307</v>
      </c>
      <c r="Q123" s="301"/>
      <c r="R123" s="301"/>
      <c r="S123" s="301"/>
      <c r="T123" s="301"/>
      <c r="U123" s="301"/>
      <c r="V123" s="301"/>
      <c r="W123" s="302"/>
    </row>
    <row r="124" spans="1:23" ht="15.75" customHeight="1">
      <c r="A124" s="305" t="s">
        <v>315</v>
      </c>
      <c r="B124" s="314" t="s">
        <v>291</v>
      </c>
      <c r="C124" s="316"/>
      <c r="D124" s="314" t="s">
        <v>292</v>
      </c>
      <c r="E124" s="316"/>
      <c r="F124" s="314" t="s">
        <v>293</v>
      </c>
      <c r="G124" s="316"/>
      <c r="H124" s="331"/>
      <c r="I124" s="332"/>
      <c r="J124" s="331"/>
      <c r="K124" s="332"/>
      <c r="L124" s="331"/>
      <c r="M124" s="332"/>
      <c r="N124" s="331"/>
      <c r="O124" s="332"/>
      <c r="P124" s="314" t="s">
        <v>315</v>
      </c>
      <c r="Q124" s="316"/>
      <c r="R124" s="314" t="s">
        <v>291</v>
      </c>
      <c r="S124" s="316"/>
      <c r="T124" s="314" t="s">
        <v>292</v>
      </c>
      <c r="U124" s="316"/>
      <c r="V124" s="314" t="s">
        <v>293</v>
      </c>
      <c r="W124" s="316"/>
    </row>
    <row r="125" spans="1:23" ht="15.75" customHeight="1">
      <c r="A125" s="120">
        <v>2</v>
      </c>
      <c r="B125" s="292">
        <v>2</v>
      </c>
      <c r="C125" s="293"/>
      <c r="D125" s="292">
        <v>52</v>
      </c>
      <c r="E125" s="293"/>
      <c r="F125" s="292">
        <v>56</v>
      </c>
      <c r="G125" s="293"/>
      <c r="H125" s="292">
        <v>9</v>
      </c>
      <c r="I125" s="293"/>
      <c r="J125" s="290">
        <v>6240</v>
      </c>
      <c r="K125" s="291"/>
      <c r="L125" s="290">
        <v>1541</v>
      </c>
      <c r="M125" s="291"/>
      <c r="N125" s="290">
        <v>132515</v>
      </c>
      <c r="O125" s="291"/>
      <c r="P125" s="292">
        <v>8</v>
      </c>
      <c r="Q125" s="293"/>
      <c r="R125" s="292">
        <v>2</v>
      </c>
      <c r="S125" s="293"/>
      <c r="T125" s="292">
        <v>37</v>
      </c>
      <c r="U125" s="293"/>
      <c r="V125" s="292">
        <v>47</v>
      </c>
      <c r="W125" s="293"/>
    </row>
    <row r="126" ht="12.75" customHeight="1">
      <c r="A126" s="296" t="s">
        <v>251</v>
      </c>
    </row>
    <row r="127" ht="12.75" customHeight="1">
      <c r="A127" s="296" t="s">
        <v>252</v>
      </c>
    </row>
    <row r="128" ht="12.75" customHeight="1">
      <c r="A128" s="296" t="s">
        <v>253</v>
      </c>
    </row>
    <row r="129" ht="12.75" customHeight="1">
      <c r="A129" s="296" t="s">
        <v>267</v>
      </c>
    </row>
    <row r="130" ht="12.75" customHeight="1">
      <c r="A130" s="296" t="s">
        <v>268</v>
      </c>
    </row>
    <row r="131" ht="12.75" customHeight="1">
      <c r="A131" s="296" t="s">
        <v>583</v>
      </c>
    </row>
    <row r="132" spans="1:31" ht="15" customHeight="1">
      <c r="A132" s="300" t="s">
        <v>282</v>
      </c>
      <c r="B132" s="301"/>
      <c r="C132" s="301"/>
      <c r="D132" s="301"/>
      <c r="E132" s="301"/>
      <c r="F132" s="301"/>
      <c r="G132" s="302"/>
      <c r="H132" s="314" t="s">
        <v>283</v>
      </c>
      <c r="I132" s="315"/>
      <c r="J132" s="315"/>
      <c r="K132" s="315"/>
      <c r="L132" s="315"/>
      <c r="M132" s="315"/>
      <c r="N132" s="315"/>
      <c r="O132" s="316"/>
      <c r="P132" s="314" t="s">
        <v>284</v>
      </c>
      <c r="Q132" s="315"/>
      <c r="R132" s="315"/>
      <c r="S132" s="315"/>
      <c r="T132" s="315"/>
      <c r="U132" s="315"/>
      <c r="V132" s="315"/>
      <c r="W132" s="316"/>
      <c r="X132" s="314" t="s">
        <v>285</v>
      </c>
      <c r="Y132" s="315"/>
      <c r="Z132" s="315"/>
      <c r="AA132" s="315"/>
      <c r="AB132" s="315"/>
      <c r="AC132" s="315"/>
      <c r="AD132" s="315"/>
      <c r="AE132" s="316"/>
    </row>
    <row r="133" spans="1:31" ht="15.75" customHeight="1">
      <c r="A133" s="305" t="s">
        <v>315</v>
      </c>
      <c r="B133" s="314" t="s">
        <v>291</v>
      </c>
      <c r="C133" s="316"/>
      <c r="D133" s="314" t="s">
        <v>292</v>
      </c>
      <c r="E133" s="316"/>
      <c r="F133" s="314" t="s">
        <v>293</v>
      </c>
      <c r="G133" s="316"/>
      <c r="H133" s="314" t="s">
        <v>315</v>
      </c>
      <c r="I133" s="316"/>
      <c r="J133" s="314" t="s">
        <v>291</v>
      </c>
      <c r="K133" s="316"/>
      <c r="L133" s="314" t="s">
        <v>292</v>
      </c>
      <c r="M133" s="316"/>
      <c r="N133" s="314" t="s">
        <v>293</v>
      </c>
      <c r="O133" s="316"/>
      <c r="P133" s="314" t="s">
        <v>315</v>
      </c>
      <c r="Q133" s="316"/>
      <c r="R133" s="314" t="s">
        <v>291</v>
      </c>
      <c r="S133" s="316"/>
      <c r="T133" s="314" t="s">
        <v>292</v>
      </c>
      <c r="U133" s="316"/>
      <c r="V133" s="314" t="s">
        <v>293</v>
      </c>
      <c r="W133" s="316"/>
      <c r="X133" s="314" t="s">
        <v>315</v>
      </c>
      <c r="Y133" s="316"/>
      <c r="Z133" s="314" t="s">
        <v>291</v>
      </c>
      <c r="AA133" s="316"/>
      <c r="AB133" s="314" t="s">
        <v>292</v>
      </c>
      <c r="AC133" s="316"/>
      <c r="AD133" s="314" t="s">
        <v>293</v>
      </c>
      <c r="AE133" s="316"/>
    </row>
    <row r="134" spans="1:31" ht="15.75" customHeight="1">
      <c r="A134" s="120">
        <v>39</v>
      </c>
      <c r="B134" s="292">
        <v>14</v>
      </c>
      <c r="C134" s="293"/>
      <c r="D134" s="292">
        <v>95</v>
      </c>
      <c r="E134" s="293"/>
      <c r="F134" s="294">
        <v>148</v>
      </c>
      <c r="G134" s="295"/>
      <c r="H134" s="292">
        <v>0</v>
      </c>
      <c r="I134" s="293"/>
      <c r="J134" s="292">
        <v>0</v>
      </c>
      <c r="K134" s="293"/>
      <c r="L134" s="292">
        <v>0</v>
      </c>
      <c r="M134" s="293"/>
      <c r="N134" s="292">
        <v>0</v>
      </c>
      <c r="O134" s="293"/>
      <c r="P134" s="292">
        <v>0</v>
      </c>
      <c r="Q134" s="293"/>
      <c r="R134" s="292">
        <v>0</v>
      </c>
      <c r="S134" s="293"/>
      <c r="T134" s="292">
        <v>0</v>
      </c>
      <c r="U134" s="293"/>
      <c r="V134" s="292">
        <v>0</v>
      </c>
      <c r="W134" s="293"/>
      <c r="X134" s="292">
        <v>0</v>
      </c>
      <c r="Y134" s="293"/>
      <c r="Z134" s="292">
        <v>0</v>
      </c>
      <c r="AA134" s="293"/>
      <c r="AB134" s="292">
        <v>0</v>
      </c>
      <c r="AC134" s="293"/>
      <c r="AD134" s="292">
        <v>0</v>
      </c>
      <c r="AE134" s="293"/>
    </row>
    <row r="135" spans="1:23" ht="15" customHeight="1">
      <c r="A135" s="300" t="s">
        <v>286</v>
      </c>
      <c r="B135" s="301"/>
      <c r="C135" s="301"/>
      <c r="D135" s="301"/>
      <c r="E135" s="301"/>
      <c r="F135" s="301"/>
      <c r="G135" s="302"/>
      <c r="H135" s="329" t="s">
        <v>287</v>
      </c>
      <c r="I135" s="330"/>
      <c r="J135" s="329" t="s">
        <v>288</v>
      </c>
      <c r="K135" s="330"/>
      <c r="L135" s="329" t="s">
        <v>306</v>
      </c>
      <c r="M135" s="330"/>
      <c r="N135" s="329" t="s">
        <v>290</v>
      </c>
      <c r="O135" s="330"/>
      <c r="P135" s="300" t="s">
        <v>307</v>
      </c>
      <c r="Q135" s="301"/>
      <c r="R135" s="301"/>
      <c r="S135" s="301"/>
      <c r="T135" s="301"/>
      <c r="U135" s="301"/>
      <c r="V135" s="301"/>
      <c r="W135" s="302"/>
    </row>
    <row r="136" spans="1:23" ht="15.75" customHeight="1">
      <c r="A136" s="305" t="s">
        <v>315</v>
      </c>
      <c r="B136" s="314" t="s">
        <v>291</v>
      </c>
      <c r="C136" s="316"/>
      <c r="D136" s="314" t="s">
        <v>292</v>
      </c>
      <c r="E136" s="316"/>
      <c r="F136" s="314" t="s">
        <v>293</v>
      </c>
      <c r="G136" s="316"/>
      <c r="H136" s="331"/>
      <c r="I136" s="332"/>
      <c r="J136" s="331"/>
      <c r="K136" s="332"/>
      <c r="L136" s="331"/>
      <c r="M136" s="332"/>
      <c r="N136" s="331"/>
      <c r="O136" s="332"/>
      <c r="P136" s="314" t="s">
        <v>315</v>
      </c>
      <c r="Q136" s="316"/>
      <c r="R136" s="314" t="s">
        <v>291</v>
      </c>
      <c r="S136" s="316"/>
      <c r="T136" s="314" t="s">
        <v>292</v>
      </c>
      <c r="U136" s="316"/>
      <c r="V136" s="314" t="s">
        <v>293</v>
      </c>
      <c r="W136" s="316"/>
    </row>
    <row r="137" spans="1:23" ht="15.75" customHeight="1">
      <c r="A137" s="120">
        <v>10</v>
      </c>
      <c r="B137" s="292">
        <v>2</v>
      </c>
      <c r="C137" s="293"/>
      <c r="D137" s="292">
        <v>15</v>
      </c>
      <c r="E137" s="293"/>
      <c r="F137" s="292">
        <v>27</v>
      </c>
      <c r="G137" s="293"/>
      <c r="H137" s="292">
        <v>6</v>
      </c>
      <c r="I137" s="293"/>
      <c r="J137" s="294">
        <v>757</v>
      </c>
      <c r="K137" s="295"/>
      <c r="L137" s="290">
        <v>3072</v>
      </c>
      <c r="M137" s="291"/>
      <c r="N137" s="290">
        <v>64684</v>
      </c>
      <c r="O137" s="291"/>
      <c r="P137" s="292">
        <v>8</v>
      </c>
      <c r="Q137" s="293"/>
      <c r="R137" s="292">
        <v>5</v>
      </c>
      <c r="S137" s="293"/>
      <c r="T137" s="292">
        <v>33</v>
      </c>
      <c r="U137" s="293"/>
      <c r="V137" s="292">
        <v>46</v>
      </c>
      <c r="W137" s="293"/>
    </row>
    <row r="138" ht="12.75" customHeight="1">
      <c r="A138" s="297" t="s">
        <v>251</v>
      </c>
    </row>
    <row r="139" ht="12.75" customHeight="1">
      <c r="A139" s="296" t="s">
        <v>252</v>
      </c>
    </row>
    <row r="140" ht="16.5" customHeight="1">
      <c r="A140" s="312" t="s">
        <v>319</v>
      </c>
    </row>
    <row r="141" ht="16.5" customHeight="1">
      <c r="A141" s="299" t="s">
        <v>279</v>
      </c>
    </row>
    <row r="142" ht="16.5" customHeight="1">
      <c r="A142" s="298" t="s">
        <v>320</v>
      </c>
    </row>
    <row r="143" ht="12.75" customHeight="1">
      <c r="A143" s="296" t="s">
        <v>253</v>
      </c>
    </row>
    <row r="144" ht="12.75" customHeight="1">
      <c r="A144" s="296" t="s">
        <v>269</v>
      </c>
    </row>
    <row r="145" ht="12.75" customHeight="1">
      <c r="A145" s="296" t="s">
        <v>583</v>
      </c>
    </row>
    <row r="146" spans="1:31" ht="15" customHeight="1">
      <c r="A146" s="300" t="s">
        <v>282</v>
      </c>
      <c r="B146" s="301"/>
      <c r="C146" s="301"/>
      <c r="D146" s="301"/>
      <c r="E146" s="301"/>
      <c r="F146" s="301"/>
      <c r="G146" s="302"/>
      <c r="H146" s="300" t="s">
        <v>286</v>
      </c>
      <c r="I146" s="301"/>
      <c r="J146" s="301"/>
      <c r="K146" s="301"/>
      <c r="L146" s="301"/>
      <c r="M146" s="301"/>
      <c r="N146" s="301"/>
      <c r="O146" s="302"/>
      <c r="P146" s="329" t="s">
        <v>287</v>
      </c>
      <c r="Q146" s="330"/>
      <c r="R146" s="329" t="s">
        <v>321</v>
      </c>
      <c r="S146" s="330"/>
      <c r="T146" s="329" t="s">
        <v>306</v>
      </c>
      <c r="U146" s="330"/>
      <c r="V146" s="329" t="s">
        <v>290</v>
      </c>
      <c r="W146" s="330"/>
      <c r="X146" s="300" t="s">
        <v>298</v>
      </c>
      <c r="Y146" s="301"/>
      <c r="Z146" s="301"/>
      <c r="AA146" s="301"/>
      <c r="AB146" s="301"/>
      <c r="AC146" s="301"/>
      <c r="AD146" s="301"/>
      <c r="AE146" s="302"/>
    </row>
    <row r="147" spans="1:31" ht="15.75" customHeight="1">
      <c r="A147" s="305" t="s">
        <v>315</v>
      </c>
      <c r="B147" s="314" t="s">
        <v>291</v>
      </c>
      <c r="C147" s="316"/>
      <c r="D147" s="314" t="s">
        <v>292</v>
      </c>
      <c r="E147" s="316"/>
      <c r="F147" s="314" t="s">
        <v>293</v>
      </c>
      <c r="G147" s="316"/>
      <c r="H147" s="314" t="s">
        <v>315</v>
      </c>
      <c r="I147" s="316"/>
      <c r="J147" s="314" t="s">
        <v>291</v>
      </c>
      <c r="K147" s="316"/>
      <c r="L147" s="314" t="s">
        <v>292</v>
      </c>
      <c r="M147" s="316"/>
      <c r="N147" s="314" t="s">
        <v>293</v>
      </c>
      <c r="O147" s="316"/>
      <c r="P147" s="331"/>
      <c r="Q147" s="332"/>
      <c r="R147" s="331"/>
      <c r="S147" s="332"/>
      <c r="T147" s="331"/>
      <c r="U147" s="332"/>
      <c r="V147" s="331"/>
      <c r="W147" s="332"/>
      <c r="X147" s="314" t="s">
        <v>315</v>
      </c>
      <c r="Y147" s="316"/>
      <c r="Z147" s="314" t="s">
        <v>291</v>
      </c>
      <c r="AA147" s="316"/>
      <c r="AB147" s="314" t="s">
        <v>292</v>
      </c>
      <c r="AC147" s="316"/>
      <c r="AD147" s="314" t="s">
        <v>293</v>
      </c>
      <c r="AE147" s="316"/>
    </row>
    <row r="148" spans="1:31" ht="15.75" customHeight="1">
      <c r="A148" s="120">
        <v>1</v>
      </c>
      <c r="B148" s="294">
        <v>559</v>
      </c>
      <c r="C148" s="295"/>
      <c r="D148" s="294">
        <v>818</v>
      </c>
      <c r="E148" s="295"/>
      <c r="F148" s="290">
        <v>1378</v>
      </c>
      <c r="G148" s="291"/>
      <c r="H148" s="292">
        <v>0</v>
      </c>
      <c r="I148" s="293"/>
      <c r="J148" s="294">
        <v>107</v>
      </c>
      <c r="K148" s="295"/>
      <c r="L148" s="292">
        <v>75</v>
      </c>
      <c r="M148" s="293"/>
      <c r="N148" s="294">
        <v>182</v>
      </c>
      <c r="O148" s="295"/>
      <c r="P148" s="292">
        <v>59</v>
      </c>
      <c r="Q148" s="293"/>
      <c r="R148" s="290">
        <v>12239</v>
      </c>
      <c r="S148" s="291"/>
      <c r="T148" s="290">
        <v>48804</v>
      </c>
      <c r="U148" s="291"/>
      <c r="V148" s="290">
        <v>835529</v>
      </c>
      <c r="W148" s="291"/>
      <c r="X148" s="292">
        <v>0</v>
      </c>
      <c r="Y148" s="293"/>
      <c r="Z148" s="294">
        <v>422</v>
      </c>
      <c r="AA148" s="295"/>
      <c r="AB148" s="294">
        <v>313</v>
      </c>
      <c r="AC148" s="295"/>
      <c r="AD148" s="294">
        <v>735</v>
      </c>
      <c r="AE148" s="295"/>
    </row>
    <row r="149" ht="16.5" customHeight="1">
      <c r="A149" s="312" t="s">
        <v>322</v>
      </c>
    </row>
    <row r="150" ht="16.5" customHeight="1">
      <c r="A150" s="299" t="s">
        <v>279</v>
      </c>
    </row>
    <row r="151" ht="16.5" customHeight="1">
      <c r="A151" s="298" t="s">
        <v>323</v>
      </c>
    </row>
    <row r="152" spans="1:31" ht="15" customHeight="1">
      <c r="A152" s="300" t="s">
        <v>282</v>
      </c>
      <c r="B152" s="301"/>
      <c r="C152" s="301"/>
      <c r="D152" s="301"/>
      <c r="E152" s="301"/>
      <c r="F152" s="301"/>
      <c r="G152" s="302"/>
      <c r="H152" s="300" t="s">
        <v>286</v>
      </c>
      <c r="I152" s="301"/>
      <c r="J152" s="301"/>
      <c r="K152" s="301"/>
      <c r="L152" s="301"/>
      <c r="M152" s="301"/>
      <c r="N152" s="301"/>
      <c r="O152" s="302"/>
      <c r="P152" s="329" t="s">
        <v>287</v>
      </c>
      <c r="Q152" s="330"/>
      <c r="R152" s="329" t="s">
        <v>321</v>
      </c>
      <c r="S152" s="330"/>
      <c r="T152" s="329" t="s">
        <v>306</v>
      </c>
      <c r="U152" s="330"/>
      <c r="V152" s="329" t="s">
        <v>290</v>
      </c>
      <c r="W152" s="330"/>
      <c r="X152" s="300" t="s">
        <v>298</v>
      </c>
      <c r="Y152" s="301"/>
      <c r="Z152" s="301"/>
      <c r="AA152" s="301"/>
      <c r="AB152" s="301"/>
      <c r="AC152" s="301"/>
      <c r="AD152" s="301"/>
      <c r="AE152" s="302"/>
    </row>
    <row r="153" spans="1:31" ht="15.75" customHeight="1">
      <c r="A153" s="305" t="s">
        <v>315</v>
      </c>
      <c r="B153" s="314" t="s">
        <v>291</v>
      </c>
      <c r="C153" s="316"/>
      <c r="D153" s="314" t="s">
        <v>292</v>
      </c>
      <c r="E153" s="316"/>
      <c r="F153" s="314" t="s">
        <v>293</v>
      </c>
      <c r="G153" s="316"/>
      <c r="H153" s="314" t="s">
        <v>315</v>
      </c>
      <c r="I153" s="316"/>
      <c r="J153" s="314" t="s">
        <v>291</v>
      </c>
      <c r="K153" s="316"/>
      <c r="L153" s="314" t="s">
        <v>292</v>
      </c>
      <c r="M153" s="316"/>
      <c r="N153" s="314" t="s">
        <v>293</v>
      </c>
      <c r="O153" s="316"/>
      <c r="P153" s="331"/>
      <c r="Q153" s="332"/>
      <c r="R153" s="331"/>
      <c r="S153" s="332"/>
      <c r="T153" s="331"/>
      <c r="U153" s="332"/>
      <c r="V153" s="331"/>
      <c r="W153" s="332"/>
      <c r="X153" s="314" t="s">
        <v>315</v>
      </c>
      <c r="Y153" s="316"/>
      <c r="Z153" s="314" t="s">
        <v>291</v>
      </c>
      <c r="AA153" s="316"/>
      <c r="AB153" s="314" t="s">
        <v>292</v>
      </c>
      <c r="AC153" s="316"/>
      <c r="AD153" s="314" t="s">
        <v>293</v>
      </c>
      <c r="AE153" s="316"/>
    </row>
    <row r="154" spans="1:31" ht="15.75" customHeight="1">
      <c r="A154" s="156">
        <v>1931</v>
      </c>
      <c r="B154" s="294">
        <v>921</v>
      </c>
      <c r="C154" s="295"/>
      <c r="D154" s="290">
        <v>1446</v>
      </c>
      <c r="E154" s="291"/>
      <c r="F154" s="290">
        <v>4298</v>
      </c>
      <c r="G154" s="291"/>
      <c r="H154" s="292">
        <v>56</v>
      </c>
      <c r="I154" s="293"/>
      <c r="J154" s="292">
        <v>57</v>
      </c>
      <c r="K154" s="293"/>
      <c r="L154" s="292">
        <v>67</v>
      </c>
      <c r="M154" s="293"/>
      <c r="N154" s="294">
        <v>180</v>
      </c>
      <c r="O154" s="295"/>
      <c r="P154" s="294">
        <v>199</v>
      </c>
      <c r="Q154" s="295"/>
      <c r="R154" s="290">
        <v>8645</v>
      </c>
      <c r="S154" s="291"/>
      <c r="T154" s="290">
        <v>34054</v>
      </c>
      <c r="U154" s="291"/>
      <c r="V154" s="290">
        <v>918888</v>
      </c>
      <c r="W154" s="291"/>
      <c r="X154" s="290">
        <v>1715</v>
      </c>
      <c r="Y154" s="291"/>
      <c r="Z154" s="294">
        <v>719</v>
      </c>
      <c r="AA154" s="295"/>
      <c r="AB154" s="290">
        <v>1311</v>
      </c>
      <c r="AC154" s="291"/>
      <c r="AD154" s="290">
        <v>3745</v>
      </c>
      <c r="AE154" s="291"/>
    </row>
    <row r="155" ht="10.5" customHeight="1">
      <c r="A155" s="298" t="s">
        <v>324</v>
      </c>
    </row>
    <row r="156" spans="1:7" ht="18" customHeight="1">
      <c r="A156" s="305" t="s">
        <v>282</v>
      </c>
      <c r="B156" s="314" t="s">
        <v>325</v>
      </c>
      <c r="C156" s="316"/>
      <c r="D156" s="300" t="s">
        <v>326</v>
      </c>
      <c r="E156" s="302"/>
      <c r="F156" s="314" t="s">
        <v>327</v>
      </c>
      <c r="G156" s="316"/>
    </row>
    <row r="157" spans="1:7" ht="15.75" customHeight="1">
      <c r="A157" s="121">
        <v>408</v>
      </c>
      <c r="B157" s="292">
        <v>3</v>
      </c>
      <c r="C157" s="293"/>
      <c r="D157" s="292">
        <v>4</v>
      </c>
      <c r="E157" s="293"/>
      <c r="F157" s="294">
        <v>405</v>
      </c>
      <c r="G157" s="295"/>
    </row>
    <row r="158" ht="16.5" customHeight="1">
      <c r="A158" s="312" t="s">
        <v>328</v>
      </c>
    </row>
    <row r="159" ht="16.5" customHeight="1">
      <c r="A159" s="299" t="s">
        <v>279</v>
      </c>
    </row>
    <row r="160" ht="16.5" customHeight="1">
      <c r="A160" s="298" t="s">
        <v>329</v>
      </c>
    </row>
    <row r="161" spans="1:31" ht="15" customHeight="1">
      <c r="A161" s="300" t="s">
        <v>282</v>
      </c>
      <c r="B161" s="301"/>
      <c r="C161" s="301"/>
      <c r="D161" s="301"/>
      <c r="E161" s="301"/>
      <c r="F161" s="301"/>
      <c r="G161" s="302"/>
      <c r="H161" s="300" t="s">
        <v>286</v>
      </c>
      <c r="I161" s="301"/>
      <c r="J161" s="301"/>
      <c r="K161" s="301"/>
      <c r="L161" s="301"/>
      <c r="M161" s="301"/>
      <c r="N161" s="301"/>
      <c r="O161" s="302"/>
      <c r="P161" s="329" t="s">
        <v>287</v>
      </c>
      <c r="Q161" s="330"/>
      <c r="R161" s="329" t="s">
        <v>321</v>
      </c>
      <c r="S161" s="330"/>
      <c r="T161" s="329" t="s">
        <v>306</v>
      </c>
      <c r="U161" s="330"/>
      <c r="V161" s="329" t="s">
        <v>290</v>
      </c>
      <c r="W161" s="330"/>
      <c r="X161" s="300" t="s">
        <v>298</v>
      </c>
      <c r="Y161" s="301"/>
      <c r="Z161" s="301"/>
      <c r="AA161" s="301"/>
      <c r="AB161" s="301"/>
      <c r="AC161" s="301"/>
      <c r="AD161" s="301"/>
      <c r="AE161" s="302"/>
    </row>
    <row r="162" spans="1:31" ht="15.75" customHeight="1">
      <c r="A162" s="305" t="s">
        <v>315</v>
      </c>
      <c r="B162" s="314" t="s">
        <v>291</v>
      </c>
      <c r="C162" s="316"/>
      <c r="D162" s="314" t="s">
        <v>292</v>
      </c>
      <c r="E162" s="316"/>
      <c r="F162" s="314" t="s">
        <v>293</v>
      </c>
      <c r="G162" s="316"/>
      <c r="H162" s="314" t="s">
        <v>315</v>
      </c>
      <c r="I162" s="316"/>
      <c r="J162" s="314" t="s">
        <v>291</v>
      </c>
      <c r="K162" s="316"/>
      <c r="L162" s="314" t="s">
        <v>292</v>
      </c>
      <c r="M162" s="316"/>
      <c r="N162" s="314" t="s">
        <v>293</v>
      </c>
      <c r="O162" s="316"/>
      <c r="P162" s="331"/>
      <c r="Q162" s="332"/>
      <c r="R162" s="331"/>
      <c r="S162" s="332"/>
      <c r="T162" s="331"/>
      <c r="U162" s="332"/>
      <c r="V162" s="331"/>
      <c r="W162" s="332"/>
      <c r="X162" s="314" t="s">
        <v>315</v>
      </c>
      <c r="Y162" s="316"/>
      <c r="Z162" s="314" t="s">
        <v>291</v>
      </c>
      <c r="AA162" s="316"/>
      <c r="AB162" s="314" t="s">
        <v>292</v>
      </c>
      <c r="AC162" s="316"/>
      <c r="AD162" s="314" t="s">
        <v>293</v>
      </c>
      <c r="AE162" s="316"/>
    </row>
    <row r="163" spans="1:31" ht="15.75" customHeight="1">
      <c r="A163" s="121">
        <v>627</v>
      </c>
      <c r="B163" s="294">
        <v>237</v>
      </c>
      <c r="C163" s="295"/>
      <c r="D163" s="290">
        <v>1219</v>
      </c>
      <c r="E163" s="291"/>
      <c r="F163" s="290">
        <v>2083</v>
      </c>
      <c r="G163" s="291"/>
      <c r="H163" s="292">
        <v>7</v>
      </c>
      <c r="I163" s="293"/>
      <c r="J163" s="292">
        <v>0</v>
      </c>
      <c r="K163" s="293"/>
      <c r="L163" s="292">
        <v>7</v>
      </c>
      <c r="M163" s="293"/>
      <c r="N163" s="292">
        <v>14</v>
      </c>
      <c r="O163" s="293"/>
      <c r="P163" s="294">
        <v>101</v>
      </c>
      <c r="Q163" s="295"/>
      <c r="R163" s="294">
        <v>858</v>
      </c>
      <c r="S163" s="295"/>
      <c r="T163" s="290">
        <v>4081</v>
      </c>
      <c r="U163" s="291"/>
      <c r="V163" s="290">
        <v>91971</v>
      </c>
      <c r="W163" s="291"/>
      <c r="X163" s="294">
        <v>585</v>
      </c>
      <c r="Y163" s="295"/>
      <c r="Z163" s="294">
        <v>236</v>
      </c>
      <c r="AA163" s="295"/>
      <c r="AB163" s="290">
        <v>1198</v>
      </c>
      <c r="AC163" s="291"/>
      <c r="AD163" s="290">
        <v>2019</v>
      </c>
      <c r="AE163" s="291"/>
    </row>
    <row r="164" ht="10.5" customHeight="1">
      <c r="A164" s="298" t="s">
        <v>330</v>
      </c>
    </row>
    <row r="165" spans="1:9" ht="18" customHeight="1">
      <c r="A165" s="305" t="s">
        <v>282</v>
      </c>
      <c r="B165" s="314" t="s">
        <v>325</v>
      </c>
      <c r="C165" s="316"/>
      <c r="D165" s="300" t="s">
        <v>326</v>
      </c>
      <c r="E165" s="302"/>
      <c r="F165" s="314" t="s">
        <v>289</v>
      </c>
      <c r="G165" s="316"/>
      <c r="H165" s="314" t="s">
        <v>290</v>
      </c>
      <c r="I165" s="316"/>
    </row>
    <row r="166" spans="1:9" ht="15.75" customHeight="1">
      <c r="A166" s="156">
        <v>5068</v>
      </c>
      <c r="B166" s="292">
        <v>9</v>
      </c>
      <c r="C166" s="293"/>
      <c r="D166" s="294">
        <v>139</v>
      </c>
      <c r="E166" s="295"/>
      <c r="F166" s="294">
        <v>925</v>
      </c>
      <c r="G166" s="295"/>
      <c r="H166" s="290">
        <v>28585</v>
      </c>
      <c r="I166" s="291"/>
    </row>
    <row r="167" ht="10.5" customHeight="1">
      <c r="A167" s="298" t="s">
        <v>331</v>
      </c>
    </row>
    <row r="168" spans="1:7" ht="18" customHeight="1">
      <c r="A168" s="305" t="s">
        <v>282</v>
      </c>
      <c r="B168" s="314" t="s">
        <v>325</v>
      </c>
      <c r="C168" s="316"/>
      <c r="D168" s="300" t="s">
        <v>326</v>
      </c>
      <c r="E168" s="302"/>
      <c r="F168" s="314" t="s">
        <v>327</v>
      </c>
      <c r="G168" s="316"/>
    </row>
    <row r="169" spans="1:7" ht="15.75" customHeight="1">
      <c r="A169" s="156">
        <v>8643</v>
      </c>
      <c r="B169" s="292">
        <v>0</v>
      </c>
      <c r="C169" s="293"/>
      <c r="D169" s="292">
        <v>57</v>
      </c>
      <c r="E169" s="293"/>
      <c r="F169" s="290">
        <v>9953</v>
      </c>
      <c r="G169" s="291"/>
    </row>
    <row r="170" ht="16.5" customHeight="1">
      <c r="A170" s="312" t="s">
        <v>332</v>
      </c>
    </row>
    <row r="171" ht="16.5" customHeight="1">
      <c r="A171" s="299" t="s">
        <v>279</v>
      </c>
    </row>
    <row r="172" ht="16.5" customHeight="1">
      <c r="A172" s="298" t="s">
        <v>560</v>
      </c>
    </row>
    <row r="173" spans="1:11" ht="15" customHeight="1">
      <c r="A173" s="300" t="s">
        <v>282</v>
      </c>
      <c r="B173" s="301"/>
      <c r="C173" s="301"/>
      <c r="D173" s="301"/>
      <c r="E173" s="301"/>
      <c r="F173" s="301"/>
      <c r="G173" s="302"/>
      <c r="H173" s="320" t="s">
        <v>326</v>
      </c>
      <c r="I173" s="322"/>
      <c r="J173" s="329" t="s">
        <v>327</v>
      </c>
      <c r="K173" s="330"/>
    </row>
    <row r="174" spans="1:11" ht="15.75" customHeight="1">
      <c r="A174" s="305" t="s">
        <v>315</v>
      </c>
      <c r="B174" s="314" t="s">
        <v>291</v>
      </c>
      <c r="C174" s="316"/>
      <c r="D174" s="314" t="s">
        <v>292</v>
      </c>
      <c r="E174" s="316"/>
      <c r="F174" s="314" t="s">
        <v>293</v>
      </c>
      <c r="G174" s="316"/>
      <c r="H174" s="324"/>
      <c r="I174" s="326"/>
      <c r="J174" s="331"/>
      <c r="K174" s="332"/>
    </row>
    <row r="175" spans="1:11" ht="15.75" customHeight="1">
      <c r="A175" s="120">
        <v>0</v>
      </c>
      <c r="B175" s="292">
        <v>0</v>
      </c>
      <c r="C175" s="293"/>
      <c r="D175" s="292">
        <v>0</v>
      </c>
      <c r="E175" s="293"/>
      <c r="F175" s="292">
        <v>0</v>
      </c>
      <c r="G175" s="293"/>
      <c r="H175" s="292">
        <v>0</v>
      </c>
      <c r="I175" s="293"/>
      <c r="J175" s="292">
        <v>0</v>
      </c>
      <c r="K175" s="293"/>
    </row>
    <row r="176" ht="10.5" customHeight="1">
      <c r="A176" s="298" t="s">
        <v>333</v>
      </c>
    </row>
    <row r="177" spans="1:5" ht="15" customHeight="1">
      <c r="A177" s="307" t="s">
        <v>326</v>
      </c>
      <c r="B177" s="314" t="s">
        <v>321</v>
      </c>
      <c r="C177" s="316"/>
      <c r="D177" s="314" t="s">
        <v>327</v>
      </c>
      <c r="E177" s="316"/>
    </row>
    <row r="178" spans="1:5" ht="15.75" customHeight="1">
      <c r="A178" s="120">
        <v>96</v>
      </c>
      <c r="B178" s="294">
        <v>168</v>
      </c>
      <c r="C178" s="295"/>
      <c r="D178" s="290">
        <v>70586</v>
      </c>
      <c r="E178" s="291"/>
    </row>
    <row r="179" ht="10.5" customHeight="1">
      <c r="A179" s="298" t="s">
        <v>334</v>
      </c>
    </row>
    <row r="180" spans="1:13" ht="15" customHeight="1">
      <c r="A180" s="300" t="s">
        <v>282</v>
      </c>
      <c r="B180" s="301"/>
      <c r="C180" s="301"/>
      <c r="D180" s="301"/>
      <c r="E180" s="301"/>
      <c r="F180" s="301"/>
      <c r="G180" s="302"/>
      <c r="H180" s="320" t="s">
        <v>326</v>
      </c>
      <c r="I180" s="322"/>
      <c r="J180" s="329" t="s">
        <v>289</v>
      </c>
      <c r="K180" s="330"/>
      <c r="L180" s="329" t="s">
        <v>290</v>
      </c>
      <c r="M180" s="330"/>
    </row>
    <row r="181" spans="1:13" ht="15.75" customHeight="1">
      <c r="A181" s="305" t="s">
        <v>315</v>
      </c>
      <c r="B181" s="314" t="s">
        <v>291</v>
      </c>
      <c r="C181" s="316"/>
      <c r="D181" s="314" t="s">
        <v>292</v>
      </c>
      <c r="E181" s="316"/>
      <c r="F181" s="314" t="s">
        <v>293</v>
      </c>
      <c r="G181" s="316"/>
      <c r="H181" s="324"/>
      <c r="I181" s="326"/>
      <c r="J181" s="331"/>
      <c r="K181" s="332"/>
      <c r="L181" s="331"/>
      <c r="M181" s="332"/>
    </row>
    <row r="182" spans="1:13" ht="15.75" customHeight="1">
      <c r="A182" s="121">
        <v>885</v>
      </c>
      <c r="B182" s="290">
        <v>3183</v>
      </c>
      <c r="C182" s="291"/>
      <c r="D182" s="290">
        <v>5263</v>
      </c>
      <c r="E182" s="291"/>
      <c r="F182" s="290">
        <v>9331</v>
      </c>
      <c r="G182" s="291"/>
      <c r="H182" s="294">
        <v>207</v>
      </c>
      <c r="I182" s="295"/>
      <c r="J182" s="294">
        <v>398</v>
      </c>
      <c r="K182" s="295"/>
      <c r="L182" s="290">
        <v>12955</v>
      </c>
      <c r="M182" s="291"/>
    </row>
    <row r="183" ht="10.5" customHeight="1">
      <c r="A183" s="298" t="s">
        <v>335</v>
      </c>
    </row>
    <row r="184" spans="1:11" ht="15" customHeight="1">
      <c r="A184" s="300" t="s">
        <v>282</v>
      </c>
      <c r="B184" s="301"/>
      <c r="C184" s="301"/>
      <c r="D184" s="301"/>
      <c r="E184" s="301"/>
      <c r="F184" s="301"/>
      <c r="G184" s="302"/>
      <c r="H184" s="320" t="s">
        <v>326</v>
      </c>
      <c r="I184" s="322"/>
      <c r="J184" s="329" t="s">
        <v>327</v>
      </c>
      <c r="K184" s="330"/>
    </row>
    <row r="185" spans="1:11" ht="15.75" customHeight="1">
      <c r="A185" s="305" t="s">
        <v>315</v>
      </c>
      <c r="B185" s="314" t="s">
        <v>291</v>
      </c>
      <c r="C185" s="316"/>
      <c r="D185" s="314" t="s">
        <v>292</v>
      </c>
      <c r="E185" s="316"/>
      <c r="F185" s="314" t="s">
        <v>293</v>
      </c>
      <c r="G185" s="316"/>
      <c r="H185" s="324"/>
      <c r="I185" s="326"/>
      <c r="J185" s="331"/>
      <c r="K185" s="332"/>
    </row>
    <row r="186" spans="1:11" ht="15.75" customHeight="1">
      <c r="A186" s="121">
        <v>768</v>
      </c>
      <c r="B186" s="290">
        <v>1074</v>
      </c>
      <c r="C186" s="291"/>
      <c r="D186" s="290">
        <v>1957</v>
      </c>
      <c r="E186" s="291"/>
      <c r="F186" s="290">
        <v>3799</v>
      </c>
      <c r="G186" s="291"/>
      <c r="H186" s="292">
        <v>39</v>
      </c>
      <c r="I186" s="293"/>
      <c r="J186" s="290">
        <v>3976</v>
      </c>
      <c r="K186" s="291"/>
    </row>
    <row r="187" ht="10.5" customHeight="1">
      <c r="A187" s="298" t="s">
        <v>336</v>
      </c>
    </row>
    <row r="188" spans="1:11" ht="15" customHeight="1">
      <c r="A188" s="300" t="s">
        <v>282</v>
      </c>
      <c r="B188" s="301"/>
      <c r="C188" s="301"/>
      <c r="D188" s="301"/>
      <c r="E188" s="301"/>
      <c r="F188" s="301"/>
      <c r="G188" s="302"/>
      <c r="H188" s="320" t="s">
        <v>326</v>
      </c>
      <c r="I188" s="322"/>
      <c r="J188" s="329" t="s">
        <v>337</v>
      </c>
      <c r="K188" s="330"/>
    </row>
    <row r="189" spans="1:11" ht="15.75" customHeight="1">
      <c r="A189" s="305" t="s">
        <v>315</v>
      </c>
      <c r="B189" s="314" t="s">
        <v>291</v>
      </c>
      <c r="C189" s="316"/>
      <c r="D189" s="314" t="s">
        <v>292</v>
      </c>
      <c r="E189" s="316"/>
      <c r="F189" s="314" t="s">
        <v>293</v>
      </c>
      <c r="G189" s="316"/>
      <c r="H189" s="324"/>
      <c r="I189" s="326"/>
      <c r="J189" s="331"/>
      <c r="K189" s="332"/>
    </row>
    <row r="190" spans="1:11" ht="15.75" customHeight="1">
      <c r="A190" s="121">
        <v>139</v>
      </c>
      <c r="B190" s="290">
        <v>1282</v>
      </c>
      <c r="C190" s="291"/>
      <c r="D190" s="290">
        <v>1645</v>
      </c>
      <c r="E190" s="291"/>
      <c r="F190" s="290">
        <v>3066</v>
      </c>
      <c r="G190" s="291"/>
      <c r="H190" s="292">
        <v>48</v>
      </c>
      <c r="I190" s="293"/>
      <c r="J190" s="290">
        <v>3116</v>
      </c>
      <c r="K190" s="291"/>
    </row>
    <row r="191" ht="10.5" customHeight="1">
      <c r="A191" s="298" t="s">
        <v>338</v>
      </c>
    </row>
    <row r="192" spans="1:11" ht="15" customHeight="1">
      <c r="A192" s="300" t="s">
        <v>282</v>
      </c>
      <c r="B192" s="301"/>
      <c r="C192" s="301"/>
      <c r="D192" s="301"/>
      <c r="E192" s="301"/>
      <c r="F192" s="301"/>
      <c r="G192" s="302"/>
      <c r="H192" s="320" t="s">
        <v>326</v>
      </c>
      <c r="I192" s="322"/>
      <c r="J192" s="329" t="s">
        <v>337</v>
      </c>
      <c r="K192" s="330"/>
    </row>
    <row r="193" spans="1:11" ht="15.75" customHeight="1">
      <c r="A193" s="305" t="s">
        <v>315</v>
      </c>
      <c r="B193" s="314" t="s">
        <v>291</v>
      </c>
      <c r="C193" s="316"/>
      <c r="D193" s="314" t="s">
        <v>292</v>
      </c>
      <c r="E193" s="316"/>
      <c r="F193" s="314" t="s">
        <v>293</v>
      </c>
      <c r="G193" s="316"/>
      <c r="H193" s="324"/>
      <c r="I193" s="326"/>
      <c r="J193" s="331"/>
      <c r="K193" s="332"/>
    </row>
    <row r="194" spans="1:11" ht="15.75" customHeight="1">
      <c r="A194" s="156">
        <v>5497</v>
      </c>
      <c r="B194" s="290">
        <v>2704</v>
      </c>
      <c r="C194" s="291"/>
      <c r="D194" s="290">
        <v>4376</v>
      </c>
      <c r="E194" s="291"/>
      <c r="F194" s="290">
        <v>12577</v>
      </c>
      <c r="G194" s="291"/>
      <c r="H194" s="294">
        <v>179</v>
      </c>
      <c r="I194" s="295"/>
      <c r="J194" s="290">
        <v>12527</v>
      </c>
      <c r="K194" s="291"/>
    </row>
    <row r="195" ht="12.75" customHeight="1">
      <c r="A195" s="297" t="s">
        <v>251</v>
      </c>
    </row>
    <row r="196" ht="12.75" customHeight="1">
      <c r="A196" s="296" t="s">
        <v>252</v>
      </c>
    </row>
    <row r="197" ht="16.5" customHeight="1">
      <c r="A197" s="312" t="s">
        <v>339</v>
      </c>
    </row>
    <row r="198" ht="16.5" customHeight="1">
      <c r="A198" s="299" t="s">
        <v>279</v>
      </c>
    </row>
    <row r="199" ht="16.5" customHeight="1">
      <c r="A199" s="298" t="s">
        <v>340</v>
      </c>
    </row>
    <row r="200" ht="12.75" customHeight="1">
      <c r="A200" s="296" t="s">
        <v>253</v>
      </c>
    </row>
    <row r="201" ht="12.75" customHeight="1">
      <c r="A201" s="296" t="s">
        <v>270</v>
      </c>
    </row>
    <row r="202" ht="12.75" customHeight="1">
      <c r="A202" s="297" t="s">
        <v>271</v>
      </c>
    </row>
    <row r="203" ht="12.75" customHeight="1">
      <c r="A203" s="296" t="s">
        <v>583</v>
      </c>
    </row>
    <row r="204" spans="1:3" ht="15" customHeight="1">
      <c r="A204" s="307" t="s">
        <v>326</v>
      </c>
      <c r="B204" s="314" t="s">
        <v>327</v>
      </c>
      <c r="C204" s="316"/>
    </row>
    <row r="205" spans="1:3" ht="15.75" customHeight="1">
      <c r="A205" s="121">
        <v>129</v>
      </c>
      <c r="B205" s="290">
        <v>69540</v>
      </c>
      <c r="C205" s="291"/>
    </row>
    <row r="206" ht="10.5" customHeight="1">
      <c r="A206" s="298" t="s">
        <v>561</v>
      </c>
    </row>
    <row r="207" spans="1:5" ht="15" customHeight="1">
      <c r="A207" s="307" t="s">
        <v>326</v>
      </c>
      <c r="B207" s="314" t="s">
        <v>321</v>
      </c>
      <c r="C207" s="316"/>
      <c r="D207" s="314" t="s">
        <v>327</v>
      </c>
      <c r="E207" s="316"/>
    </row>
    <row r="208" spans="1:5" ht="15.75" customHeight="1">
      <c r="A208" s="120">
        <v>0</v>
      </c>
      <c r="B208" s="292">
        <v>0</v>
      </c>
      <c r="C208" s="293"/>
      <c r="D208" s="292">
        <v>0</v>
      </c>
      <c r="E208" s="293"/>
    </row>
    <row r="209" ht="10.5" customHeight="1">
      <c r="A209" s="298" t="s">
        <v>562</v>
      </c>
    </row>
    <row r="210" spans="1:13" ht="15" customHeight="1">
      <c r="A210" s="300" t="s">
        <v>282</v>
      </c>
      <c r="B210" s="301"/>
      <c r="C210" s="301"/>
      <c r="D210" s="301"/>
      <c r="E210" s="301"/>
      <c r="F210" s="301"/>
      <c r="G210" s="302"/>
      <c r="H210" s="320" t="s">
        <v>326</v>
      </c>
      <c r="I210" s="322"/>
      <c r="J210" s="329" t="s">
        <v>289</v>
      </c>
      <c r="K210" s="330"/>
      <c r="L210" s="329" t="s">
        <v>290</v>
      </c>
      <c r="M210" s="330"/>
    </row>
    <row r="211" spans="1:13" ht="15.75" customHeight="1">
      <c r="A211" s="305" t="s">
        <v>315</v>
      </c>
      <c r="B211" s="314" t="s">
        <v>291</v>
      </c>
      <c r="C211" s="316"/>
      <c r="D211" s="314" t="s">
        <v>292</v>
      </c>
      <c r="E211" s="316"/>
      <c r="F211" s="314" t="s">
        <v>293</v>
      </c>
      <c r="G211" s="316"/>
      <c r="H211" s="324"/>
      <c r="I211" s="326"/>
      <c r="J211" s="331"/>
      <c r="K211" s="332"/>
      <c r="L211" s="331"/>
      <c r="M211" s="332"/>
    </row>
    <row r="212" spans="1:13" ht="15.75" customHeight="1">
      <c r="A212" s="120">
        <v>0</v>
      </c>
      <c r="B212" s="292">
        <v>0</v>
      </c>
      <c r="C212" s="293"/>
      <c r="D212" s="292">
        <v>0</v>
      </c>
      <c r="E212" s="293"/>
      <c r="F212" s="292">
        <v>0</v>
      </c>
      <c r="G212" s="293"/>
      <c r="H212" s="292">
        <v>0</v>
      </c>
      <c r="I212" s="293"/>
      <c r="J212" s="292">
        <v>0</v>
      </c>
      <c r="K212" s="293"/>
      <c r="L212" s="292">
        <v>0</v>
      </c>
      <c r="M212" s="293"/>
    </row>
    <row r="213" ht="10.5" customHeight="1">
      <c r="A213" s="298" t="s">
        <v>341</v>
      </c>
    </row>
    <row r="214" spans="1:11" ht="15" customHeight="1">
      <c r="A214" s="300" t="s">
        <v>282</v>
      </c>
      <c r="B214" s="301"/>
      <c r="C214" s="301"/>
      <c r="D214" s="301"/>
      <c r="E214" s="301"/>
      <c r="F214" s="301"/>
      <c r="G214" s="302"/>
      <c r="H214" s="320" t="s">
        <v>326</v>
      </c>
      <c r="I214" s="322"/>
      <c r="J214" s="329" t="s">
        <v>337</v>
      </c>
      <c r="K214" s="330"/>
    </row>
    <row r="215" spans="1:11" ht="15.75" customHeight="1">
      <c r="A215" s="305" t="s">
        <v>315</v>
      </c>
      <c r="B215" s="314" t="s">
        <v>291</v>
      </c>
      <c r="C215" s="316"/>
      <c r="D215" s="314" t="s">
        <v>292</v>
      </c>
      <c r="E215" s="316"/>
      <c r="F215" s="314" t="s">
        <v>293</v>
      </c>
      <c r="G215" s="316"/>
      <c r="H215" s="324"/>
      <c r="I215" s="326"/>
      <c r="J215" s="331"/>
      <c r="K215" s="332"/>
    </row>
    <row r="216" spans="1:11" ht="15.75" customHeight="1">
      <c r="A216" s="120">
        <v>0</v>
      </c>
      <c r="B216" s="292">
        <v>0</v>
      </c>
      <c r="C216" s="293"/>
      <c r="D216" s="294">
        <v>313</v>
      </c>
      <c r="E216" s="295"/>
      <c r="F216" s="294">
        <v>313</v>
      </c>
      <c r="G216" s="295"/>
      <c r="H216" s="292">
        <v>11</v>
      </c>
      <c r="I216" s="293"/>
      <c r="J216" s="294">
        <v>313</v>
      </c>
      <c r="K216" s="295"/>
    </row>
    <row r="217" ht="16.5" customHeight="1">
      <c r="A217" s="312" t="s">
        <v>342</v>
      </c>
    </row>
    <row r="218" ht="16.5" customHeight="1">
      <c r="A218" s="299" t="s">
        <v>279</v>
      </c>
    </row>
    <row r="219" ht="16.5" customHeight="1">
      <c r="A219" s="298" t="s">
        <v>343</v>
      </c>
    </row>
    <row r="220" spans="1:31" ht="15" customHeight="1">
      <c r="A220" s="300" t="s">
        <v>282</v>
      </c>
      <c r="B220" s="301"/>
      <c r="C220" s="301"/>
      <c r="D220" s="301"/>
      <c r="E220" s="301"/>
      <c r="F220" s="301"/>
      <c r="G220" s="302"/>
      <c r="H220" s="300" t="s">
        <v>286</v>
      </c>
      <c r="I220" s="301"/>
      <c r="J220" s="301"/>
      <c r="K220" s="301"/>
      <c r="L220" s="301"/>
      <c r="M220" s="301"/>
      <c r="N220" s="301"/>
      <c r="O220" s="302"/>
      <c r="P220" s="329" t="s">
        <v>287</v>
      </c>
      <c r="Q220" s="330"/>
      <c r="R220" s="329" t="s">
        <v>321</v>
      </c>
      <c r="S220" s="330"/>
      <c r="T220" s="329" t="s">
        <v>306</v>
      </c>
      <c r="U220" s="330"/>
      <c r="V220" s="329" t="s">
        <v>290</v>
      </c>
      <c r="W220" s="330"/>
      <c r="X220" s="300" t="s">
        <v>298</v>
      </c>
      <c r="Y220" s="301"/>
      <c r="Z220" s="301"/>
      <c r="AA220" s="301"/>
      <c r="AB220" s="301"/>
      <c r="AC220" s="301"/>
      <c r="AD220" s="301"/>
      <c r="AE220" s="302"/>
    </row>
    <row r="221" spans="1:31" ht="15.75" customHeight="1">
      <c r="A221" s="305" t="s">
        <v>315</v>
      </c>
      <c r="B221" s="314" t="s">
        <v>291</v>
      </c>
      <c r="C221" s="316"/>
      <c r="D221" s="314" t="s">
        <v>292</v>
      </c>
      <c r="E221" s="316"/>
      <c r="F221" s="314" t="s">
        <v>293</v>
      </c>
      <c r="G221" s="316"/>
      <c r="H221" s="314" t="s">
        <v>315</v>
      </c>
      <c r="I221" s="316"/>
      <c r="J221" s="314" t="s">
        <v>291</v>
      </c>
      <c r="K221" s="316"/>
      <c r="L221" s="314" t="s">
        <v>292</v>
      </c>
      <c r="M221" s="316"/>
      <c r="N221" s="314" t="s">
        <v>293</v>
      </c>
      <c r="O221" s="316"/>
      <c r="P221" s="331"/>
      <c r="Q221" s="332"/>
      <c r="R221" s="331"/>
      <c r="S221" s="332"/>
      <c r="T221" s="331"/>
      <c r="U221" s="332"/>
      <c r="V221" s="331"/>
      <c r="W221" s="332"/>
      <c r="X221" s="314" t="s">
        <v>315</v>
      </c>
      <c r="Y221" s="316"/>
      <c r="Z221" s="314" t="s">
        <v>291</v>
      </c>
      <c r="AA221" s="316"/>
      <c r="AB221" s="314" t="s">
        <v>292</v>
      </c>
      <c r="AC221" s="316"/>
      <c r="AD221" s="314" t="s">
        <v>293</v>
      </c>
      <c r="AE221" s="316"/>
    </row>
    <row r="222" spans="1:31" ht="15.75" customHeight="1">
      <c r="A222" s="120">
        <v>4</v>
      </c>
      <c r="B222" s="292">
        <v>5</v>
      </c>
      <c r="C222" s="293"/>
      <c r="D222" s="292">
        <v>87</v>
      </c>
      <c r="E222" s="293"/>
      <c r="F222" s="292">
        <v>96</v>
      </c>
      <c r="G222" s="293"/>
      <c r="H222" s="292">
        <v>0</v>
      </c>
      <c r="I222" s="293"/>
      <c r="J222" s="292">
        <v>0</v>
      </c>
      <c r="K222" s="293"/>
      <c r="L222" s="292">
        <v>0</v>
      </c>
      <c r="M222" s="293"/>
      <c r="N222" s="292">
        <v>0</v>
      </c>
      <c r="O222" s="293"/>
      <c r="P222" s="292">
        <v>6</v>
      </c>
      <c r="Q222" s="293"/>
      <c r="R222" s="294">
        <v>100</v>
      </c>
      <c r="S222" s="295"/>
      <c r="T222" s="294">
        <v>413</v>
      </c>
      <c r="U222" s="295"/>
      <c r="V222" s="290">
        <v>7095</v>
      </c>
      <c r="W222" s="291"/>
      <c r="X222" s="292">
        <v>4</v>
      </c>
      <c r="Y222" s="293"/>
      <c r="Z222" s="292">
        <v>5</v>
      </c>
      <c r="AA222" s="293"/>
      <c r="AB222" s="292">
        <v>87</v>
      </c>
      <c r="AC222" s="293"/>
      <c r="AD222" s="292">
        <v>96</v>
      </c>
      <c r="AE222" s="293"/>
    </row>
    <row r="223" ht="10.5" customHeight="1">
      <c r="A223" s="298" t="s">
        <v>344</v>
      </c>
    </row>
    <row r="224" spans="1:11" ht="15" customHeight="1">
      <c r="A224" s="300" t="s">
        <v>282</v>
      </c>
      <c r="B224" s="301"/>
      <c r="C224" s="301"/>
      <c r="D224" s="301"/>
      <c r="E224" s="301"/>
      <c r="F224" s="301"/>
      <c r="G224" s="302"/>
      <c r="H224" s="320" t="s">
        <v>326</v>
      </c>
      <c r="I224" s="322"/>
      <c r="J224" s="329" t="s">
        <v>327</v>
      </c>
      <c r="K224" s="330"/>
    </row>
    <row r="225" spans="1:11" ht="15.75" customHeight="1">
      <c r="A225" s="305" t="s">
        <v>315</v>
      </c>
      <c r="B225" s="314" t="s">
        <v>291</v>
      </c>
      <c r="C225" s="316"/>
      <c r="D225" s="314" t="s">
        <v>292</v>
      </c>
      <c r="E225" s="316"/>
      <c r="F225" s="314" t="s">
        <v>293</v>
      </c>
      <c r="G225" s="316"/>
      <c r="H225" s="324"/>
      <c r="I225" s="326"/>
      <c r="J225" s="331"/>
      <c r="K225" s="332"/>
    </row>
    <row r="226" spans="1:11" ht="15.75" customHeight="1">
      <c r="A226" s="121">
        <v>344</v>
      </c>
      <c r="B226" s="294">
        <v>176</v>
      </c>
      <c r="C226" s="295"/>
      <c r="D226" s="290">
        <v>4336</v>
      </c>
      <c r="E226" s="291"/>
      <c r="F226" s="290">
        <v>4856</v>
      </c>
      <c r="G226" s="291"/>
      <c r="H226" s="292">
        <v>23</v>
      </c>
      <c r="I226" s="293"/>
      <c r="J226" s="290">
        <v>4856</v>
      </c>
      <c r="K226" s="291"/>
    </row>
    <row r="227" ht="10.5" customHeight="1">
      <c r="A227" s="298" t="s">
        <v>345</v>
      </c>
    </row>
    <row r="228" spans="1:5" ht="15" customHeight="1">
      <c r="A228" s="307" t="s">
        <v>326</v>
      </c>
      <c r="B228" s="314" t="s">
        <v>321</v>
      </c>
      <c r="C228" s="316"/>
      <c r="D228" s="314" t="s">
        <v>327</v>
      </c>
      <c r="E228" s="316"/>
    </row>
    <row r="229" spans="1:5" ht="15.75" customHeight="1">
      <c r="A229" s="121">
        <v>144</v>
      </c>
      <c r="B229" s="290">
        <v>1403</v>
      </c>
      <c r="C229" s="291"/>
      <c r="D229" s="290">
        <v>216350</v>
      </c>
      <c r="E229" s="291"/>
    </row>
    <row r="230" ht="10.5" customHeight="1">
      <c r="A230" s="298" t="s">
        <v>346</v>
      </c>
    </row>
    <row r="231" spans="1:13" ht="15" customHeight="1">
      <c r="A231" s="300" t="s">
        <v>282</v>
      </c>
      <c r="B231" s="301"/>
      <c r="C231" s="301"/>
      <c r="D231" s="301"/>
      <c r="E231" s="301"/>
      <c r="F231" s="301"/>
      <c r="G231" s="302"/>
      <c r="H231" s="320" t="s">
        <v>326</v>
      </c>
      <c r="I231" s="322"/>
      <c r="J231" s="329" t="s">
        <v>289</v>
      </c>
      <c r="K231" s="330"/>
      <c r="L231" s="329" t="s">
        <v>290</v>
      </c>
      <c r="M231" s="330"/>
    </row>
    <row r="232" spans="1:13" ht="15.75" customHeight="1">
      <c r="A232" s="305" t="s">
        <v>315</v>
      </c>
      <c r="B232" s="314" t="s">
        <v>291</v>
      </c>
      <c r="C232" s="316"/>
      <c r="D232" s="314" t="s">
        <v>292</v>
      </c>
      <c r="E232" s="316"/>
      <c r="F232" s="314" t="s">
        <v>293</v>
      </c>
      <c r="G232" s="316"/>
      <c r="H232" s="324"/>
      <c r="I232" s="326"/>
      <c r="J232" s="331"/>
      <c r="K232" s="332"/>
      <c r="L232" s="331"/>
      <c r="M232" s="332"/>
    </row>
    <row r="233" spans="1:13" ht="15.75" customHeight="1">
      <c r="A233" s="156">
        <v>3870</v>
      </c>
      <c r="B233" s="290">
        <v>4845</v>
      </c>
      <c r="C233" s="291"/>
      <c r="D233" s="290">
        <v>13729</v>
      </c>
      <c r="E233" s="291"/>
      <c r="F233" s="290">
        <v>22444</v>
      </c>
      <c r="G233" s="291"/>
      <c r="H233" s="294">
        <v>754</v>
      </c>
      <c r="I233" s="295"/>
      <c r="J233" s="290">
        <v>1493</v>
      </c>
      <c r="K233" s="291"/>
      <c r="L233" s="290">
        <v>44062</v>
      </c>
      <c r="M233" s="291"/>
    </row>
    <row r="234" ht="10.5" customHeight="1">
      <c r="A234" s="298" t="s">
        <v>347</v>
      </c>
    </row>
    <row r="235" spans="1:11" ht="15" customHeight="1">
      <c r="A235" s="300" t="s">
        <v>282</v>
      </c>
      <c r="B235" s="301"/>
      <c r="C235" s="301"/>
      <c r="D235" s="301"/>
      <c r="E235" s="301"/>
      <c r="F235" s="301"/>
      <c r="G235" s="302"/>
      <c r="H235" s="320" t="s">
        <v>326</v>
      </c>
      <c r="I235" s="322"/>
      <c r="J235" s="329" t="s">
        <v>327</v>
      </c>
      <c r="K235" s="330"/>
    </row>
    <row r="236" spans="1:11" ht="15.75" customHeight="1">
      <c r="A236" s="305" t="s">
        <v>315</v>
      </c>
      <c r="B236" s="314" t="s">
        <v>291</v>
      </c>
      <c r="C236" s="316"/>
      <c r="D236" s="314" t="s">
        <v>292</v>
      </c>
      <c r="E236" s="316"/>
      <c r="F236" s="314" t="s">
        <v>293</v>
      </c>
      <c r="G236" s="316"/>
      <c r="H236" s="324"/>
      <c r="I236" s="326"/>
      <c r="J236" s="331"/>
      <c r="K236" s="332"/>
    </row>
    <row r="237" spans="1:11" ht="15.75" customHeight="1">
      <c r="A237" s="156">
        <v>13126</v>
      </c>
      <c r="B237" s="290">
        <v>10093</v>
      </c>
      <c r="C237" s="291"/>
      <c r="D237" s="290">
        <v>28362</v>
      </c>
      <c r="E237" s="291"/>
      <c r="F237" s="290">
        <v>51581</v>
      </c>
      <c r="G237" s="291"/>
      <c r="H237" s="294">
        <v>609</v>
      </c>
      <c r="I237" s="295"/>
      <c r="J237" s="290">
        <v>57704</v>
      </c>
      <c r="K237" s="291"/>
    </row>
    <row r="238" ht="10.5" customHeight="1">
      <c r="A238" s="298" t="s">
        <v>348</v>
      </c>
    </row>
    <row r="239" spans="1:11" ht="15" customHeight="1">
      <c r="A239" s="300" t="s">
        <v>282</v>
      </c>
      <c r="B239" s="301"/>
      <c r="C239" s="301"/>
      <c r="D239" s="301"/>
      <c r="E239" s="301"/>
      <c r="F239" s="301"/>
      <c r="G239" s="302"/>
      <c r="H239" s="320" t="s">
        <v>326</v>
      </c>
      <c r="I239" s="322"/>
      <c r="J239" s="329" t="s">
        <v>337</v>
      </c>
      <c r="K239" s="330"/>
    </row>
    <row r="240" spans="1:11" ht="15.75" customHeight="1">
      <c r="A240" s="305" t="s">
        <v>315</v>
      </c>
      <c r="B240" s="314" t="s">
        <v>291</v>
      </c>
      <c r="C240" s="316"/>
      <c r="D240" s="314" t="s">
        <v>292</v>
      </c>
      <c r="E240" s="316"/>
      <c r="F240" s="314" t="s">
        <v>293</v>
      </c>
      <c r="G240" s="316"/>
      <c r="H240" s="324"/>
      <c r="I240" s="326"/>
      <c r="J240" s="331"/>
      <c r="K240" s="332"/>
    </row>
    <row r="241" spans="1:11" ht="15.75" customHeight="1">
      <c r="A241" s="120">
        <v>29</v>
      </c>
      <c r="B241" s="292">
        <v>1</v>
      </c>
      <c r="C241" s="293"/>
      <c r="D241" s="290">
        <v>1519</v>
      </c>
      <c r="E241" s="291"/>
      <c r="F241" s="290">
        <v>1549</v>
      </c>
      <c r="G241" s="291"/>
      <c r="H241" s="292">
        <v>34</v>
      </c>
      <c r="I241" s="293"/>
      <c r="J241" s="290">
        <v>1729</v>
      </c>
      <c r="K241" s="291"/>
    </row>
    <row r="242" ht="10.5" customHeight="1">
      <c r="A242" s="298" t="s">
        <v>563</v>
      </c>
    </row>
    <row r="243" spans="1:11" ht="15" customHeight="1">
      <c r="A243" s="300" t="s">
        <v>282</v>
      </c>
      <c r="B243" s="301"/>
      <c r="C243" s="301"/>
      <c r="D243" s="301"/>
      <c r="E243" s="301"/>
      <c r="F243" s="301"/>
      <c r="G243" s="302"/>
      <c r="H243" s="320" t="s">
        <v>326</v>
      </c>
      <c r="I243" s="322"/>
      <c r="J243" s="329" t="s">
        <v>337</v>
      </c>
      <c r="K243" s="330"/>
    </row>
    <row r="244" spans="1:11" ht="15.75" customHeight="1">
      <c r="A244" s="305" t="s">
        <v>315</v>
      </c>
      <c r="B244" s="314" t="s">
        <v>291</v>
      </c>
      <c r="C244" s="316"/>
      <c r="D244" s="314" t="s">
        <v>292</v>
      </c>
      <c r="E244" s="316"/>
      <c r="F244" s="314" t="s">
        <v>293</v>
      </c>
      <c r="G244" s="316"/>
      <c r="H244" s="324"/>
      <c r="I244" s="326"/>
      <c r="J244" s="331"/>
      <c r="K244" s="332"/>
    </row>
    <row r="245" spans="1:11" ht="15.75" customHeight="1">
      <c r="A245" s="156">
        <v>5781</v>
      </c>
      <c r="B245" s="290">
        <v>5057</v>
      </c>
      <c r="C245" s="291"/>
      <c r="D245" s="290">
        <v>3483</v>
      </c>
      <c r="E245" s="291"/>
      <c r="F245" s="290">
        <v>14321</v>
      </c>
      <c r="G245" s="291"/>
      <c r="H245" s="294">
        <v>164</v>
      </c>
      <c r="I245" s="295"/>
      <c r="J245" s="290">
        <v>15066</v>
      </c>
      <c r="K245" s="291"/>
    </row>
  </sheetData>
  <sheetProtection/>
  <mergeCells count="1739">
    <mergeCell ref="B245:C245"/>
    <mergeCell ref="D245:E245"/>
    <mergeCell ref="F245:G245"/>
    <mergeCell ref="H245:I245"/>
    <mergeCell ref="J245:K245"/>
    <mergeCell ref="A243:G243"/>
    <mergeCell ref="H243:I244"/>
    <mergeCell ref="J243:K244"/>
    <mergeCell ref="B244:C244"/>
    <mergeCell ref="D244:E244"/>
    <mergeCell ref="F244:G244"/>
    <mergeCell ref="F240:G240"/>
    <mergeCell ref="B241:C241"/>
    <mergeCell ref="D241:E241"/>
    <mergeCell ref="F241:G241"/>
    <mergeCell ref="H241:I241"/>
    <mergeCell ref="D240:E240"/>
    <mergeCell ref="J241:K241"/>
    <mergeCell ref="B237:C237"/>
    <mergeCell ref="D237:E237"/>
    <mergeCell ref="F237:G237"/>
    <mergeCell ref="H237:I237"/>
    <mergeCell ref="J237:K237"/>
    <mergeCell ref="A239:G239"/>
    <mergeCell ref="H239:I240"/>
    <mergeCell ref="J239:K240"/>
    <mergeCell ref="B240:C240"/>
    <mergeCell ref="L233:M233"/>
    <mergeCell ref="A235:G235"/>
    <mergeCell ref="H235:I236"/>
    <mergeCell ref="J235:K236"/>
    <mergeCell ref="B236:C236"/>
    <mergeCell ref="D236:E236"/>
    <mergeCell ref="F236:G236"/>
    <mergeCell ref="B233:C233"/>
    <mergeCell ref="D233:E233"/>
    <mergeCell ref="F233:G233"/>
    <mergeCell ref="Z222:AA222"/>
    <mergeCell ref="AB222:AC222"/>
    <mergeCell ref="AD222:AE222"/>
    <mergeCell ref="B228:C228"/>
    <mergeCell ref="D228:E228"/>
    <mergeCell ref="L231:M232"/>
    <mergeCell ref="B222:C222"/>
    <mergeCell ref="D222:E222"/>
    <mergeCell ref="F222:G222"/>
    <mergeCell ref="H222:I222"/>
    <mergeCell ref="X221:Y221"/>
    <mergeCell ref="Z221:AA221"/>
    <mergeCell ref="AB221:AC221"/>
    <mergeCell ref="AD221:AE221"/>
    <mergeCell ref="N222:O222"/>
    <mergeCell ref="P222:Q222"/>
    <mergeCell ref="R222:S222"/>
    <mergeCell ref="T222:U222"/>
    <mergeCell ref="V222:W222"/>
    <mergeCell ref="X222:Y222"/>
    <mergeCell ref="H220:O220"/>
    <mergeCell ref="P220:Q221"/>
    <mergeCell ref="R220:S221"/>
    <mergeCell ref="T220:U221"/>
    <mergeCell ref="V220:W221"/>
    <mergeCell ref="X220:AE220"/>
    <mergeCell ref="H221:I221"/>
    <mergeCell ref="J221:K221"/>
    <mergeCell ref="L221:M221"/>
    <mergeCell ref="N221:O221"/>
    <mergeCell ref="A214:G214"/>
    <mergeCell ref="H214:I215"/>
    <mergeCell ref="J214:K215"/>
    <mergeCell ref="B216:C216"/>
    <mergeCell ref="D216:E216"/>
    <mergeCell ref="F216:G216"/>
    <mergeCell ref="H216:I216"/>
    <mergeCell ref="J216:K216"/>
    <mergeCell ref="B212:C212"/>
    <mergeCell ref="D212:E212"/>
    <mergeCell ref="F212:G212"/>
    <mergeCell ref="H212:I212"/>
    <mergeCell ref="J212:K212"/>
    <mergeCell ref="L212:M212"/>
    <mergeCell ref="B194:C194"/>
    <mergeCell ref="D194:E194"/>
    <mergeCell ref="F194:G194"/>
    <mergeCell ref="H194:I194"/>
    <mergeCell ref="J194:K194"/>
    <mergeCell ref="B207:C207"/>
    <mergeCell ref="D207:E207"/>
    <mergeCell ref="L180:M181"/>
    <mergeCell ref="L182:M182"/>
    <mergeCell ref="A192:G192"/>
    <mergeCell ref="H192:I193"/>
    <mergeCell ref="J192:K193"/>
    <mergeCell ref="B193:C193"/>
    <mergeCell ref="D193:E193"/>
    <mergeCell ref="F193:G193"/>
    <mergeCell ref="D185:E185"/>
    <mergeCell ref="A180:G180"/>
    <mergeCell ref="H173:I174"/>
    <mergeCell ref="J173:K174"/>
    <mergeCell ref="F174:G174"/>
    <mergeCell ref="B175:C175"/>
    <mergeCell ref="D175:E175"/>
    <mergeCell ref="F175:G175"/>
    <mergeCell ref="H175:I175"/>
    <mergeCell ref="J175:K175"/>
    <mergeCell ref="A9:B10"/>
    <mergeCell ref="C9:H9"/>
    <mergeCell ref="I9:N9"/>
    <mergeCell ref="O9:T9"/>
    <mergeCell ref="U9:Z9"/>
    <mergeCell ref="AA9:AF9"/>
    <mergeCell ref="O10:P10"/>
    <mergeCell ref="Q10:R10"/>
    <mergeCell ref="S10:T10"/>
    <mergeCell ref="U10:V10"/>
    <mergeCell ref="AG9:AG10"/>
    <mergeCell ref="AH9:AH10"/>
    <mergeCell ref="AI9:AI10"/>
    <mergeCell ref="AJ9:AJ10"/>
    <mergeCell ref="C10:D10"/>
    <mergeCell ref="E10:F10"/>
    <mergeCell ref="G10:H10"/>
    <mergeCell ref="I10:J10"/>
    <mergeCell ref="K10:L10"/>
    <mergeCell ref="M10:N10"/>
    <mergeCell ref="W10:X10"/>
    <mergeCell ref="Y10:Z10"/>
    <mergeCell ref="AA10:AB10"/>
    <mergeCell ref="AC10:AD10"/>
    <mergeCell ref="AE10:AF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14:B15"/>
    <mergeCell ref="C14:H14"/>
    <mergeCell ref="I14:N14"/>
    <mergeCell ref="C15:D15"/>
    <mergeCell ref="E15:F15"/>
    <mergeCell ref="G15:H15"/>
    <mergeCell ref="I15:J15"/>
    <mergeCell ref="K15:L15"/>
    <mergeCell ref="M15:N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M16:N16"/>
    <mergeCell ref="M17:N17"/>
    <mergeCell ref="M18:N18"/>
    <mergeCell ref="A21:B22"/>
    <mergeCell ref="C21:H21"/>
    <mergeCell ref="I21:N21"/>
    <mergeCell ref="O21:T21"/>
    <mergeCell ref="U21:Z21"/>
    <mergeCell ref="U22:V22"/>
    <mergeCell ref="W22:X22"/>
    <mergeCell ref="Y22:Z22"/>
    <mergeCell ref="S22:T22"/>
    <mergeCell ref="A18:B18"/>
    <mergeCell ref="AA21:AF21"/>
    <mergeCell ref="C22:D22"/>
    <mergeCell ref="E22:F22"/>
    <mergeCell ref="G22:H22"/>
    <mergeCell ref="I22:J22"/>
    <mergeCell ref="K22:L22"/>
    <mergeCell ref="M22:N22"/>
    <mergeCell ref="O22:P22"/>
    <mergeCell ref="Q22:R22"/>
    <mergeCell ref="AA22:AB22"/>
    <mergeCell ref="AC22:AD22"/>
    <mergeCell ref="AE22:AF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41:B42"/>
    <mergeCell ref="C41:D42"/>
    <mergeCell ref="E41:F42"/>
    <mergeCell ref="G41:H42"/>
    <mergeCell ref="I41:J42"/>
    <mergeCell ref="K41:P41"/>
    <mergeCell ref="Q41:V41"/>
    <mergeCell ref="W41:AB41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62:B63"/>
    <mergeCell ref="C62:H62"/>
    <mergeCell ref="I62:N62"/>
    <mergeCell ref="O62:T62"/>
    <mergeCell ref="U62:Z62"/>
    <mergeCell ref="AA62:AF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70:B70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AC70:AD70"/>
    <mergeCell ref="AE70:AF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73:B73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B73"/>
    <mergeCell ref="AC73:AD73"/>
    <mergeCell ref="AE73:AF73"/>
    <mergeCell ref="A74:B74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AA74:AB74"/>
    <mergeCell ref="AC74:AD74"/>
    <mergeCell ref="AE74:AF74"/>
    <mergeCell ref="A75:B75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AA75:AB75"/>
    <mergeCell ref="AC75:AD75"/>
    <mergeCell ref="AE75:AF75"/>
    <mergeCell ref="A76:B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A77:B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AA77:AB77"/>
    <mergeCell ref="AC77:AD77"/>
    <mergeCell ref="AE77:AF77"/>
    <mergeCell ref="A78:B78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A78:AB78"/>
    <mergeCell ref="AC78:AD78"/>
    <mergeCell ref="AE78:AF78"/>
    <mergeCell ref="A79:B81"/>
    <mergeCell ref="C79:D81"/>
    <mergeCell ref="E79:F81"/>
    <mergeCell ref="G79:H81"/>
    <mergeCell ref="I79:J81"/>
    <mergeCell ref="K79:P80"/>
    <mergeCell ref="Q79:V80"/>
    <mergeCell ref="W79:AG79"/>
    <mergeCell ref="W80:AB80"/>
    <mergeCell ref="AC80:AG80"/>
    <mergeCell ref="K81:L81"/>
    <mergeCell ref="M81:N81"/>
    <mergeCell ref="O81:P81"/>
    <mergeCell ref="Q81:R81"/>
    <mergeCell ref="S81:T81"/>
    <mergeCell ref="U81:V81"/>
    <mergeCell ref="W81:X81"/>
    <mergeCell ref="Y81:Z81"/>
    <mergeCell ref="AA81:AB81"/>
    <mergeCell ref="AC81:AD81"/>
    <mergeCell ref="AE81:AF81"/>
    <mergeCell ref="A82:B82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A82:AB82"/>
    <mergeCell ref="AC82:AD82"/>
    <mergeCell ref="AE82:AF82"/>
    <mergeCell ref="A83:B83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A83:AB83"/>
    <mergeCell ref="AC83:AD83"/>
    <mergeCell ref="AE83:AF83"/>
    <mergeCell ref="A84:B84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AA84:AB84"/>
    <mergeCell ref="AC84:AD84"/>
    <mergeCell ref="AE84:AF84"/>
    <mergeCell ref="A85:B85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86:B86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AE86:AF86"/>
    <mergeCell ref="A87:B87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AA87:AB87"/>
    <mergeCell ref="AC87:AD87"/>
    <mergeCell ref="AE87:AF87"/>
    <mergeCell ref="A88:B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90:B90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92:B92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95:B95"/>
    <mergeCell ref="C95:D95"/>
    <mergeCell ref="E95:F95"/>
    <mergeCell ref="G95:H95"/>
    <mergeCell ref="I95:J95"/>
    <mergeCell ref="K95:L95"/>
    <mergeCell ref="AC95:AD95"/>
    <mergeCell ref="AE95:AF95"/>
    <mergeCell ref="A96:B96"/>
    <mergeCell ref="C96:D96"/>
    <mergeCell ref="E96:F96"/>
    <mergeCell ref="G96:H96"/>
    <mergeCell ref="I96:J96"/>
    <mergeCell ref="K96:L96"/>
    <mergeCell ref="M95:N95"/>
    <mergeCell ref="O95:P95"/>
    <mergeCell ref="Q96:R96"/>
    <mergeCell ref="S96:T96"/>
    <mergeCell ref="U96:V96"/>
    <mergeCell ref="W96:X96"/>
    <mergeCell ref="Y95:Z95"/>
    <mergeCell ref="AA95:AB95"/>
    <mergeCell ref="Q95:R95"/>
    <mergeCell ref="S95:T95"/>
    <mergeCell ref="U95:V95"/>
    <mergeCell ref="W95:X95"/>
    <mergeCell ref="Y96:Z96"/>
    <mergeCell ref="AA96:AB96"/>
    <mergeCell ref="AC96:AD96"/>
    <mergeCell ref="AE96:AF96"/>
    <mergeCell ref="A105:G105"/>
    <mergeCell ref="H105:O105"/>
    <mergeCell ref="P105:W105"/>
    <mergeCell ref="X105:AE105"/>
    <mergeCell ref="M96:N96"/>
    <mergeCell ref="O96:P96"/>
    <mergeCell ref="B106:C106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B107:C107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108:G108"/>
    <mergeCell ref="H108:I109"/>
    <mergeCell ref="J108:K109"/>
    <mergeCell ref="L108:M109"/>
    <mergeCell ref="N108:O109"/>
    <mergeCell ref="P108:W108"/>
    <mergeCell ref="B109:C109"/>
    <mergeCell ref="D109:E109"/>
    <mergeCell ref="F109:G109"/>
    <mergeCell ref="P109:Q109"/>
    <mergeCell ref="R109:S109"/>
    <mergeCell ref="T109:U109"/>
    <mergeCell ref="V109:W109"/>
    <mergeCell ref="B110:C110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A112:G112"/>
    <mergeCell ref="H112:O112"/>
    <mergeCell ref="P112:W112"/>
    <mergeCell ref="X112:AE112"/>
    <mergeCell ref="B113:C113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115:G115"/>
    <mergeCell ref="H115:I116"/>
    <mergeCell ref="J115:K116"/>
    <mergeCell ref="L115:M116"/>
    <mergeCell ref="N115:O116"/>
    <mergeCell ref="P115:W115"/>
    <mergeCell ref="B116:C116"/>
    <mergeCell ref="D116:E116"/>
    <mergeCell ref="F116:G116"/>
    <mergeCell ref="P116:Q116"/>
    <mergeCell ref="R116:S116"/>
    <mergeCell ref="T116:U116"/>
    <mergeCell ref="V116:W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A120:G120"/>
    <mergeCell ref="H120:O120"/>
    <mergeCell ref="P120:W120"/>
    <mergeCell ref="X120:AE120"/>
    <mergeCell ref="B121:C121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123:G123"/>
    <mergeCell ref="H123:I124"/>
    <mergeCell ref="J123:K124"/>
    <mergeCell ref="L123:M124"/>
    <mergeCell ref="N123:O124"/>
    <mergeCell ref="P123:W123"/>
    <mergeCell ref="B124:C124"/>
    <mergeCell ref="D124:E124"/>
    <mergeCell ref="F124:G124"/>
    <mergeCell ref="P124:Q124"/>
    <mergeCell ref="R124:S124"/>
    <mergeCell ref="T124:U124"/>
    <mergeCell ref="V124:W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A132:G132"/>
    <mergeCell ref="H132:O132"/>
    <mergeCell ref="P132:W132"/>
    <mergeCell ref="X132:AE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135:G135"/>
    <mergeCell ref="H135:I136"/>
    <mergeCell ref="J135:K136"/>
    <mergeCell ref="L135:M136"/>
    <mergeCell ref="N135:O136"/>
    <mergeCell ref="P135:W135"/>
    <mergeCell ref="B136:C136"/>
    <mergeCell ref="D136:E136"/>
    <mergeCell ref="F136:G136"/>
    <mergeCell ref="P136:Q136"/>
    <mergeCell ref="R136:S136"/>
    <mergeCell ref="T136:U136"/>
    <mergeCell ref="V136:W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V137:W137"/>
    <mergeCell ref="A146:G146"/>
    <mergeCell ref="H146:O146"/>
    <mergeCell ref="P146:Q147"/>
    <mergeCell ref="R146:S147"/>
    <mergeCell ref="T146:U147"/>
    <mergeCell ref="V146:W147"/>
    <mergeCell ref="X146:AE146"/>
    <mergeCell ref="B147:C147"/>
    <mergeCell ref="D147:E147"/>
    <mergeCell ref="F147:G147"/>
    <mergeCell ref="H147:I147"/>
    <mergeCell ref="J147:K147"/>
    <mergeCell ref="L147:M147"/>
    <mergeCell ref="N147:O147"/>
    <mergeCell ref="X147:Y147"/>
    <mergeCell ref="Z147:AA147"/>
    <mergeCell ref="Z148:AA148"/>
    <mergeCell ref="AB148:AC148"/>
    <mergeCell ref="AB147:AC147"/>
    <mergeCell ref="AD147:AE147"/>
    <mergeCell ref="B148:C148"/>
    <mergeCell ref="D148:E148"/>
    <mergeCell ref="F148:G148"/>
    <mergeCell ref="H148:I148"/>
    <mergeCell ref="J148:K148"/>
    <mergeCell ref="L148:M148"/>
    <mergeCell ref="T148:U148"/>
    <mergeCell ref="V148:W148"/>
    <mergeCell ref="X148:Y148"/>
    <mergeCell ref="N148:O148"/>
    <mergeCell ref="P148:Q148"/>
    <mergeCell ref="J153:K153"/>
    <mergeCell ref="L153:M153"/>
    <mergeCell ref="AD148:AE148"/>
    <mergeCell ref="A152:G152"/>
    <mergeCell ref="H152:O152"/>
    <mergeCell ref="P152:Q153"/>
    <mergeCell ref="R152:S153"/>
    <mergeCell ref="T152:U153"/>
    <mergeCell ref="AD153:AE153"/>
    <mergeCell ref="B153:C153"/>
    <mergeCell ref="D153:E153"/>
    <mergeCell ref="R148:S148"/>
    <mergeCell ref="B154:C154"/>
    <mergeCell ref="D154:E154"/>
    <mergeCell ref="F154:G154"/>
    <mergeCell ref="H154:I154"/>
    <mergeCell ref="J154:K154"/>
    <mergeCell ref="L154:M154"/>
    <mergeCell ref="N154:O154"/>
    <mergeCell ref="F153:G153"/>
    <mergeCell ref="H153:I153"/>
    <mergeCell ref="T154:U154"/>
    <mergeCell ref="V154:W154"/>
    <mergeCell ref="X154:Y154"/>
    <mergeCell ref="P154:Q154"/>
    <mergeCell ref="R154:S154"/>
    <mergeCell ref="N153:O153"/>
    <mergeCell ref="X153:Y153"/>
    <mergeCell ref="Z154:AA154"/>
    <mergeCell ref="Z153:AA153"/>
    <mergeCell ref="AB153:AC153"/>
    <mergeCell ref="V152:W153"/>
    <mergeCell ref="X152:AE152"/>
    <mergeCell ref="AB154:AC154"/>
    <mergeCell ref="AD154:AE154"/>
    <mergeCell ref="B156:C156"/>
    <mergeCell ref="D156:E156"/>
    <mergeCell ref="F156:G156"/>
    <mergeCell ref="B157:C157"/>
    <mergeCell ref="D157:E157"/>
    <mergeCell ref="F157:G157"/>
    <mergeCell ref="N162:O162"/>
    <mergeCell ref="X162:Y162"/>
    <mergeCell ref="Z162:AA162"/>
    <mergeCell ref="A161:G161"/>
    <mergeCell ref="H161:O161"/>
    <mergeCell ref="P161:Q162"/>
    <mergeCell ref="R161:S162"/>
    <mergeCell ref="T161:U162"/>
    <mergeCell ref="V161:W162"/>
    <mergeCell ref="N163:O163"/>
    <mergeCell ref="P163:Q163"/>
    <mergeCell ref="T163:U163"/>
    <mergeCell ref="X161:AE161"/>
    <mergeCell ref="B162:C162"/>
    <mergeCell ref="D162:E162"/>
    <mergeCell ref="F162:G162"/>
    <mergeCell ref="H162:I162"/>
    <mergeCell ref="J162:K162"/>
    <mergeCell ref="L162:M162"/>
    <mergeCell ref="B163:C163"/>
    <mergeCell ref="D163:E163"/>
    <mergeCell ref="F163:G163"/>
    <mergeCell ref="H163:I163"/>
    <mergeCell ref="J163:K163"/>
    <mergeCell ref="L163:M163"/>
    <mergeCell ref="V163:W163"/>
    <mergeCell ref="X163:Y163"/>
    <mergeCell ref="Z163:AA163"/>
    <mergeCell ref="AB163:AC163"/>
    <mergeCell ref="AB162:AC162"/>
    <mergeCell ref="AD163:AE163"/>
    <mergeCell ref="AD162:AE162"/>
    <mergeCell ref="F169:G169"/>
    <mergeCell ref="B165:C165"/>
    <mergeCell ref="D165:E165"/>
    <mergeCell ref="F165:G165"/>
    <mergeCell ref="H165:I165"/>
    <mergeCell ref="B166:C166"/>
    <mergeCell ref="D166:E166"/>
    <mergeCell ref="F166:G166"/>
    <mergeCell ref="H166:I166"/>
    <mergeCell ref="B178:C178"/>
    <mergeCell ref="D178:E178"/>
    <mergeCell ref="B174:C174"/>
    <mergeCell ref="D174:E174"/>
    <mergeCell ref="R163:S163"/>
    <mergeCell ref="B168:C168"/>
    <mergeCell ref="D168:E168"/>
    <mergeCell ref="F168:G168"/>
    <mergeCell ref="B169:C169"/>
    <mergeCell ref="D169:E169"/>
    <mergeCell ref="H180:I181"/>
    <mergeCell ref="J180:K181"/>
    <mergeCell ref="B181:C181"/>
    <mergeCell ref="D181:E181"/>
    <mergeCell ref="F181:G181"/>
    <mergeCell ref="J186:K186"/>
    <mergeCell ref="B182:C182"/>
    <mergeCell ref="D182:E182"/>
    <mergeCell ref="F182:G182"/>
    <mergeCell ref="H182:I182"/>
    <mergeCell ref="J182:K182"/>
    <mergeCell ref="A184:G184"/>
    <mergeCell ref="H184:I185"/>
    <mergeCell ref="J184:K185"/>
    <mergeCell ref="B185:C185"/>
    <mergeCell ref="H188:I189"/>
    <mergeCell ref="J188:K189"/>
    <mergeCell ref="B189:C189"/>
    <mergeCell ref="D189:E189"/>
    <mergeCell ref="F189:G189"/>
    <mergeCell ref="F185:G185"/>
    <mergeCell ref="B186:C186"/>
    <mergeCell ref="D186:E186"/>
    <mergeCell ref="F186:G186"/>
    <mergeCell ref="H186:I186"/>
    <mergeCell ref="B211:C211"/>
    <mergeCell ref="D211:E211"/>
    <mergeCell ref="F211:G211"/>
    <mergeCell ref="B205:C205"/>
    <mergeCell ref="B208:C208"/>
    <mergeCell ref="A220:G220"/>
    <mergeCell ref="B221:C221"/>
    <mergeCell ref="D221:E221"/>
    <mergeCell ref="F221:G221"/>
    <mergeCell ref="B215:C215"/>
    <mergeCell ref="D215:E215"/>
    <mergeCell ref="F215:G215"/>
    <mergeCell ref="J222:K222"/>
    <mergeCell ref="L222:M222"/>
    <mergeCell ref="A224:G224"/>
    <mergeCell ref="H224:I225"/>
    <mergeCell ref="J224:K225"/>
    <mergeCell ref="B225:C225"/>
    <mergeCell ref="D225:E225"/>
    <mergeCell ref="F225:G225"/>
    <mergeCell ref="J226:K226"/>
    <mergeCell ref="B229:C229"/>
    <mergeCell ref="D229:E229"/>
    <mergeCell ref="J233:K233"/>
    <mergeCell ref="A231:G231"/>
    <mergeCell ref="H231:I232"/>
    <mergeCell ref="J231:K232"/>
    <mergeCell ref="B232:C232"/>
    <mergeCell ref="D232:E232"/>
    <mergeCell ref="F232:G232"/>
    <mergeCell ref="H233:I233"/>
    <mergeCell ref="B190:C190"/>
    <mergeCell ref="D190:E190"/>
    <mergeCell ref="B226:C226"/>
    <mergeCell ref="D226:E226"/>
    <mergeCell ref="F226:G226"/>
    <mergeCell ref="B204:C204"/>
    <mergeCell ref="H210:I211"/>
    <mergeCell ref="D208:E208"/>
    <mergeCell ref="A210:G210"/>
    <mergeCell ref="J210:K211"/>
    <mergeCell ref="L210:M211"/>
    <mergeCell ref="H226:I226"/>
    <mergeCell ref="B177:C177"/>
    <mergeCell ref="D177:E177"/>
    <mergeCell ref="A173:G173"/>
    <mergeCell ref="F190:G190"/>
    <mergeCell ref="H190:I190"/>
    <mergeCell ref="J190:K190"/>
    <mergeCell ref="A188:G18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asampaio</dc:creator>
  <cp:keywords/>
  <dc:description/>
  <cp:lastModifiedBy>wyamane</cp:lastModifiedBy>
  <cp:lastPrinted>2017-05-15T17:39:45Z</cp:lastPrinted>
  <dcterms:created xsi:type="dcterms:W3CDTF">2017-03-03T12:35:35Z</dcterms:created>
  <dcterms:modified xsi:type="dcterms:W3CDTF">2018-02-09T19:03:22Z</dcterms:modified>
  <cp:category/>
  <cp:version/>
  <cp:contentType/>
  <cp:contentStatus/>
</cp:coreProperties>
</file>